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ebeluhov\Desktop\VZ11_2019 - Rekonstrukce EPS v ČRo Plzeň\02_Zadávací dokumentace\"/>
    </mc:Choice>
  </mc:AlternateContent>
  <bookViews>
    <workbookView xWindow="-15" yWindow="7560" windowWidth="19200" windowHeight="7620"/>
  </bookViews>
  <sheets>
    <sheet name="Rekapitulace" sheetId="1" r:id="rId1"/>
    <sheet name="Rozpočet-rekonstrukce" sheetId="2" r:id="rId2"/>
    <sheet name="Rozpočet-zkoušky a kontroly" sheetId="4" r:id="rId3"/>
  </sheets>
  <definedNames>
    <definedName name="afterdetail_lua_rozpdph" localSheetId="2">Rekapitulace!#REF!</definedName>
    <definedName name="afterdetail_lua_rozpdph">Rekapitulace!#REF!</definedName>
    <definedName name="afterdetail_rozpocty_rkap" localSheetId="2">'Rozpočet-zkoušky a kontroly'!#REF!</definedName>
    <definedName name="afterdetail_rozpocty_rkap">'Rozpočet-rekonstrukce'!#REF!</definedName>
    <definedName name="afterdetail_rozpocty_rozpocty" localSheetId="2">'Rozpočet-zkoušky a kontroly'!#REF!</definedName>
    <definedName name="afterdetail_rozpocty_rozpocty">'Rozpočet-rekonstrukce'!#REF!</definedName>
    <definedName name="beforebody_rozpocty_rozpocty.Poznamka2" localSheetId="2">Rekapitulace!#REF!</definedName>
    <definedName name="beforebody_rozpocty_rozpocty.Poznamka2">Rekapitulace!#REF!</definedName>
    <definedName name="beforeend_lua_rozpdph.Poznamka2.1" localSheetId="2">Rekapitulace!#REF!</definedName>
    <definedName name="beforeend_lua_rozpdph.Poznamka2.1">Rekapitulace!#REF!</definedName>
    <definedName name="body_lua_dph" localSheetId="2">Rekapitulace!#REF!</definedName>
    <definedName name="body_lua_dph">Rekapitulace!#REF!</definedName>
    <definedName name="body_lua_hlavy" localSheetId="2">Rekapitulace!#REF!</definedName>
    <definedName name="body_lua_hlavy">Rekapitulace!#REF!</definedName>
    <definedName name="body_lua_rekap" localSheetId="2">Rekapitulace!#REF!</definedName>
    <definedName name="body_lua_rekap">Rekapitulace!#REF!</definedName>
    <definedName name="body_rozpocty_rkap" localSheetId="2">'Rozpočet-zkoušky a kontroly'!#REF!</definedName>
    <definedName name="body_rozpocty_rkap">'Rozpočet-rekonstrukce'!#REF!</definedName>
    <definedName name="body_rozpocty_rozpocty" localSheetId="2">Rekapitulace!#REF!</definedName>
    <definedName name="body_rozpocty_rozpocty">Rekapitulace!#REF!</definedName>
    <definedName name="body_rozpocty_rpolozky" localSheetId="2">'Rozpočet-zkoušky a kontroly'!#REF!</definedName>
    <definedName name="body_rozpocty_rpolozky">'Rozpočet-rekonstrukce'!#REF!</definedName>
    <definedName name="body_rozpocty_rpolozky.Poznamka2" localSheetId="2">'Rozpočet-zkoušky a kontroly'!#REF!</definedName>
    <definedName name="body_rozpocty_rpolozky.Poznamka2">'Rozpočet-rekonstrukce'!#REF!</definedName>
    <definedName name="end_lua_rozpdph" localSheetId="2">Rekapitulace!#REF!</definedName>
    <definedName name="end_lua_rozpdph">Rekapitulace!#REF!</definedName>
    <definedName name="end_rozpocty_rozpocty" localSheetId="2">'Rozpočet-zkoušky a kontroly'!#REF!</definedName>
    <definedName name="end_rozpocty_rozpocty">'Rozpočet-rekonstrukce'!#REF!</definedName>
    <definedName name="header_rozpocty_rozpocty" localSheetId="2">Rekapitulace!#REF!</definedName>
    <definedName name="header_rozpocty_rozpocty">Rekapitulace!#REF!</definedName>
    <definedName name="partneri_partneri.0" localSheetId="2">Rekapitulace!#REF!</definedName>
    <definedName name="partneri_partneri.0">Rekapitulace!#REF!</definedName>
    <definedName name="partneri_partneri.1" localSheetId="2">Rekapitulace!#REF!</definedName>
    <definedName name="partneri_partneri.1">Rekapitulace!#REF!</definedName>
    <definedName name="sum_lua_hlavy" localSheetId="2">Rekapitulace!#REF!</definedName>
    <definedName name="sum_lua_hlavy">Rekapitulace!#REF!</definedName>
    <definedName name="top_lua_dph" localSheetId="2">Rekapitulace!#REF!</definedName>
    <definedName name="top_lua_dph">Rekapitulace!#REF!</definedName>
    <definedName name="top_lua_hlavy" localSheetId="2">Rekapitulace!#REF!</definedName>
    <definedName name="top_lua_hlavy">Rekapitulace!#REF!</definedName>
    <definedName name="top_rozpocty_rkap" localSheetId="2">'Rozpočet-zkoušky a kontroly'!#REF!</definedName>
    <definedName name="top_rozpocty_rkap">'Rozpočet-rekonstrukce'!#REF!</definedName>
  </definedNames>
  <calcPr calcId="152511"/>
</workbook>
</file>

<file path=xl/calcChain.xml><?xml version="1.0" encoding="utf-8"?>
<calcChain xmlns="http://schemas.openxmlformats.org/spreadsheetml/2006/main">
  <c r="F147" i="2" l="1"/>
  <c r="F136" i="2"/>
  <c r="F131" i="2"/>
  <c r="F126" i="2"/>
  <c r="F121" i="2"/>
  <c r="F116" i="2"/>
  <c r="F111" i="2"/>
  <c r="F5" i="4" l="1"/>
  <c r="F4" i="4"/>
  <c r="F6" i="4" l="1"/>
  <c r="F7" i="4" s="1"/>
  <c r="F140" i="2"/>
  <c r="F11" i="2"/>
  <c r="F12" i="2"/>
  <c r="F13" i="2"/>
  <c r="F14" i="2"/>
  <c r="F15" i="2"/>
  <c r="F16" i="2"/>
  <c r="F17" i="2"/>
  <c r="F18" i="2"/>
  <c r="F19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44" i="2"/>
  <c r="F45" i="2"/>
  <c r="F46" i="2"/>
  <c r="F47" i="2"/>
  <c r="F48" i="2"/>
  <c r="F49" i="2"/>
  <c r="F50" i="2"/>
  <c r="F51" i="2"/>
  <c r="F52" i="2"/>
  <c r="F53" i="2"/>
  <c r="F54" i="2"/>
  <c r="F55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4" i="2"/>
  <c r="F5" i="2"/>
  <c r="F11" i="1" l="1"/>
  <c r="F12" i="1" s="1"/>
  <c r="F6" i="2"/>
  <c r="F7" i="2" s="1"/>
  <c r="F20" i="2"/>
  <c r="F56" i="2"/>
  <c r="F57" i="2" s="1"/>
  <c r="F39" i="2"/>
  <c r="F40" i="2" s="1"/>
  <c r="F105" i="2"/>
  <c r="F106" i="2" s="1"/>
  <c r="F141" i="2"/>
  <c r="F142" i="2" s="1"/>
  <c r="F21" i="2" l="1"/>
  <c r="F3" i="1"/>
  <c r="F4" i="1"/>
  <c r="F8" i="1" s="1"/>
  <c r="F14" i="1" s="1"/>
  <c r="F17" i="1" s="1"/>
  <c r="F18" i="1" l="1"/>
</calcChain>
</file>

<file path=xl/sharedStrings.xml><?xml version="1.0" encoding="utf-8"?>
<sst xmlns="http://schemas.openxmlformats.org/spreadsheetml/2006/main" count="375" uniqueCount="198">
  <si>
    <t>Celkem</t>
  </si>
  <si>
    <t>Celkem bez DPH</t>
  </si>
  <si>
    <t>Daň z přidané hodnoty</t>
  </si>
  <si>
    <t>Rekapitulace rozpočtu</t>
  </si>
  <si>
    <t>Číslo položky</t>
  </si>
  <si>
    <t>Popis položky</t>
  </si>
  <si>
    <t>Počet</t>
  </si>
  <si>
    <t>MJ</t>
  </si>
  <si>
    <t>Jedn. cena</t>
  </si>
  <si>
    <t>DPH:</t>
  </si>
  <si>
    <t>Základní rozpočtové náklady</t>
  </si>
  <si>
    <t>Dodávky</t>
  </si>
  <si>
    <t>Náklady na dopravu a přepravu materiálu</t>
  </si>
  <si>
    <t>Ostatní režijní náklady</t>
  </si>
  <si>
    <t>Haléřové vyrovnání</t>
  </si>
  <si>
    <t>Základní sazba DPH</t>
  </si>
  <si>
    <t>Celkem s DPH</t>
  </si>
  <si>
    <t>Demontáž</t>
  </si>
  <si>
    <t>ekol. likvidace ionizačních hlásičů</t>
  </si>
  <si>
    <t>ks</t>
  </si>
  <si>
    <t>demontáž 261 hlásičů vč, paralelních singalizací + 2x ústředna, 2x signalizační</t>
  </si>
  <si>
    <t>kpl.</t>
  </si>
  <si>
    <t>Dodávka EPS - Ústředna a přísl.</t>
  </si>
  <si>
    <t>FC724-ZA</t>
  </si>
  <si>
    <t>Ústředna, 4x kruh, skříni comfort, C-WEB</t>
  </si>
  <si>
    <t>HPB28-12</t>
  </si>
  <si>
    <t>28Ah/12V HPB 
Bezúdržbový akumulátor 12V. Rozměry: 175x125x166; Hmotnost: 7,9kg</t>
  </si>
  <si>
    <t>FT2010-C1</t>
  </si>
  <si>
    <t>Paralelní ovládací a zobrazovací tablo s</t>
  </si>
  <si>
    <t>FCA2002-A1</t>
  </si>
  <si>
    <t>Modul interface RS485</t>
  </si>
  <si>
    <t>FCI2003-A1</t>
  </si>
  <si>
    <t>Rozšíření kruhů ústředny FC722/FC724</t>
  </si>
  <si>
    <t>KTPO-MOT-REG-he</t>
  </si>
  <si>
    <t>Klíčový trezor požární ochrany s vyhříváním s motýlkovým zámkem pro příslušný re</t>
  </si>
  <si>
    <t>FBF2003 seri485</t>
  </si>
  <si>
    <t>Obslužné pole požární ochrany s rozhraním RS485</t>
  </si>
  <si>
    <t>EN54-5A17LCD</t>
  </si>
  <si>
    <t>Spínaný zdroj, LCD displej, 27,6V/4A trvale/5A krátkodobě;</t>
  </si>
  <si>
    <t>HPB18-12</t>
  </si>
  <si>
    <t>"18Ah/12V HPB
Bezúdržbový akumulátor 12V. Rozměry: 182x168x77; Hmotnost : 5,1kg</t>
  </si>
  <si>
    <t>Dodávka EPS - Čidla/sirény</t>
  </si>
  <si>
    <t>OP720</t>
  </si>
  <si>
    <t>Hlásič širokospektrální optickokouřový</t>
  </si>
  <si>
    <t>HI722</t>
  </si>
  <si>
    <t>Hlásič teplotní maximální</t>
  </si>
  <si>
    <t>OOH740</t>
  </si>
  <si>
    <t>Multisenzorový hlásič s neurálním ASA zpracováním signálu.</t>
  </si>
  <si>
    <t>DB721</t>
  </si>
  <si>
    <t>Patice pro adresné hlásiče</t>
  </si>
  <si>
    <t>FDM223</t>
  </si>
  <si>
    <t>Tlačítkový hlásič požáru kompletní DIN</t>
  </si>
  <si>
    <t>FDCIO222</t>
  </si>
  <si>
    <t>Adresný modul 4 vst/4výst, relé 250Vac</t>
  </si>
  <si>
    <t>FDCH221</t>
  </si>
  <si>
    <t>Kryt pro vstupně/výstupní moduly 1/1, IP53</t>
  </si>
  <si>
    <t>ROLP/R/S</t>
  </si>
  <si>
    <t>Dvoutónová nezál. červená polarizovaná siréna</t>
  </si>
  <si>
    <t>FDCW241</t>
  </si>
  <si>
    <t>Gateway SWING/Cerberus PRO</t>
  </si>
  <si>
    <t>BAT3.6-10</t>
  </si>
  <si>
    <t>FDOOT271</t>
  </si>
  <si>
    <t>Bezdrátový hlásič SWING ASA</t>
  </si>
  <si>
    <t>FDB271</t>
  </si>
  <si>
    <t>FDM273</t>
  </si>
  <si>
    <t>Bezdrátový tlačítkový hlásič s retranslací</t>
  </si>
  <si>
    <t>Dodávka EPS - Sinteco+integ. na centr.velín Praha</t>
  </si>
  <si>
    <t>Device-lic-S1</t>
  </si>
  <si>
    <t>Licence pro 1 připojené zařízení - driver EPS/PZTS Siemens do počtu prvních 10 k</t>
  </si>
  <si>
    <t>Point-lic</t>
  </si>
  <si>
    <t>Licence pro přidání dalších 100 datových bodů</t>
  </si>
  <si>
    <t>Layout</t>
  </si>
  <si>
    <t>Vytvoření grafických podkladů - hodinová sazba</t>
  </si>
  <si>
    <t>"Programování datových bodů - 
umístění grafických symbolů, sazba za kus"</t>
  </si>
  <si>
    <t>"Programování datových oblastí - 
sazba za kus - 10% z počtu datových bodů"</t>
  </si>
  <si>
    <t>Instalace serverové části systému bez konfigurace a instalace OS na serveru</t>
  </si>
  <si>
    <t>Instalace klientské části systému bez konfigurace a instalace OS na klientovi</t>
  </si>
  <si>
    <t>LAN</t>
  </si>
  <si>
    <t>Služby spojené s připojením do sítě LAN/WAN - hodinová sazba</t>
  </si>
  <si>
    <t>h</t>
  </si>
  <si>
    <t>Podpora servisního technika v místě instalace (účtováno na základě skutečnosti)</t>
  </si>
  <si>
    <t>Zpracování vstupních parametrů technologií - hodinová sazba</t>
  </si>
  <si>
    <t>Test</t>
  </si>
  <si>
    <t>Provedení funkční zkoušky náhodných xxx ks detektorů - hodinová sazba</t>
  </si>
  <si>
    <t>Training</t>
  </si>
  <si>
    <t>Školení obsluhy - hodinová sazba</t>
  </si>
  <si>
    <t>Dodávka EPS - Instalační materiál</t>
  </si>
  <si>
    <t>LTN-6B-1</t>
  </si>
  <si>
    <t>Jistič 6A (10kA), char.B, 1P</t>
  </si>
  <si>
    <t>DA-275-DF6</t>
  </si>
  <si>
    <t>Přep.ochrana, stupeň 3, 230V, 06A, max.2-4kA, 2U</t>
  </si>
  <si>
    <t>PRAFlaD-J3x2.5</t>
  </si>
  <si>
    <t>Kabel hnědý PraFlaDur - J 3x2.5, P60-R</t>
  </si>
  <si>
    <t>m</t>
  </si>
  <si>
    <t>PRAFlaD-O2x1.5</t>
  </si>
  <si>
    <t>Kabel hnědý PraFlaDur - O 2x1.5, P60-R</t>
  </si>
  <si>
    <t>J-Y(ST)Y2x2x0.8</t>
  </si>
  <si>
    <t>Kabel J-Y(ST)Y 2x2x0.8mm RUDÝ</t>
  </si>
  <si>
    <t>Ochranná hadice FX 16 šedá, PVC</t>
  </si>
  <si>
    <t>Ochranná hadice FX 20 šedá, PVC</t>
  </si>
  <si>
    <t>Ochranná hadice FX 25 šedá, PVC</t>
  </si>
  <si>
    <t>KO 97/5-KA</t>
  </si>
  <si>
    <t>Krabice kruhová odbočná s víkem</t>
  </si>
  <si>
    <t>KU68-1902-KA</t>
  </si>
  <si>
    <t>Krabice universální KU68, víčko KO68</t>
  </si>
  <si>
    <t>EIP25020</t>
  </si>
  <si>
    <t>Lišta 25x20mm, bílá</t>
  </si>
  <si>
    <t>EIP17017</t>
  </si>
  <si>
    <t>Lišta 17x17mm, bílá</t>
  </si>
  <si>
    <t>Trubka pevná pr.16/13,7mm, šedá, (1ks=3m)</t>
  </si>
  <si>
    <t>Příchytka pr.16 - klip, světle šedá</t>
  </si>
  <si>
    <t>Trubka pevná pr.20/17,4mm, šedá, (1ks=3m)</t>
  </si>
  <si>
    <t>Příchytka pr.20 - klip, světle šedá</t>
  </si>
  <si>
    <t>PRAFlaG 2x2x0.8</t>
  </si>
  <si>
    <t>Kabel hnědý PraFlaGuard-F 2x2x0.8 P90-R</t>
  </si>
  <si>
    <t>ARK-221130</t>
  </si>
  <si>
    <t>Žlab MERKUR2 150/50-ŽZ, (1ks=2m), funkční trasa</t>
  </si>
  <si>
    <t>ARK-222214</t>
  </si>
  <si>
    <t>Víko MERKUR2, VZM150-ŽZ (1ks=2m)</t>
  </si>
  <si>
    <t>ARK-222305</t>
  </si>
  <si>
    <t>Přepážka MERKUR2, KPZM 50-ŽZ</t>
  </si>
  <si>
    <t>ARK-223010</t>
  </si>
  <si>
    <t>Spojka MERKU2, SZM1-ŽZ</t>
  </si>
  <si>
    <t>ARK-223080</t>
  </si>
  <si>
    <t>Spojovací sada přepážky MERKUR2, SPM1-ŽZ</t>
  </si>
  <si>
    <t>ARK-223085</t>
  </si>
  <si>
    <t>Spojka víka MERKU2, SVM1-ŽZ</t>
  </si>
  <si>
    <t>ARK-224120</t>
  </si>
  <si>
    <t>Boční držák žlabu MERKUR2, DZM12-ŽZ</t>
  </si>
  <si>
    <t>Spojovací materiál - žlabů</t>
  </si>
  <si>
    <t>LKM20030RW</t>
  </si>
  <si>
    <t>Kabelový kanál LKM20030 RW bílá</t>
  </si>
  <si>
    <t>LKM Z100</t>
  </si>
  <si>
    <t>držák vedení LKM Z100</t>
  </si>
  <si>
    <t>Spojovací materiál - kanál</t>
  </si>
  <si>
    <t>Příchytka 732/10 (9-10)</t>
  </si>
  <si>
    <t>OBO3498425</t>
  </si>
  <si>
    <t>Protipožární hmož. FNA 6x30 (pro 732/GRIP, beton)</t>
  </si>
  <si>
    <t>HL P1 08</t>
  </si>
  <si>
    <t>Úchytka pro jednotlivý kabel 8mm</t>
  </si>
  <si>
    <t>HL S 7,5*52</t>
  </si>
  <si>
    <t>Šroub HL S, délka 52mm</t>
  </si>
  <si>
    <t>GRIP M/15</t>
  </si>
  <si>
    <t>Protipožární kotva MMS 6x50 (pro GRIP, zeď)</t>
  </si>
  <si>
    <t>KSK 125-2PO6</t>
  </si>
  <si>
    <t>Krabice 5x1.5-6mm2, P30-R/E30, 126x126x74</t>
  </si>
  <si>
    <t>KSK 175-DPO</t>
  </si>
  <si>
    <t>Krabice 14x0.5-4mm2, P90-R/E90, 176x126x87</t>
  </si>
  <si>
    <t>KSK 175-PO16</t>
  </si>
  <si>
    <t>Krabice 5x1.5-16mm2, P90-R/E90, 176x126x87</t>
  </si>
  <si>
    <t>KSK 125-DPO</t>
  </si>
  <si>
    <t>Krabice 8x0.5-4mm2, P90-R/E90, 126x126x74</t>
  </si>
  <si>
    <t>CP611A mat.</t>
  </si>
  <si>
    <t>Zpěňující protipožární tmel (tuba 310ml)</t>
  </si>
  <si>
    <t>ROCKWOOL</t>
  </si>
  <si>
    <t>Minerální plst TECHROCK 80, tloušťka 40mm</t>
  </si>
  <si>
    <t>b</t>
  </si>
  <si>
    <t>Protipožární identifikační štítek</t>
  </si>
  <si>
    <t>FSE 12.2-30/250</t>
  </si>
  <si>
    <t>Protipožární skříň, EW30, P30, EI30, DP1S, Vnitřní rozměr 1800x500x250 (VxŠxH)</t>
  </si>
  <si>
    <t>FWE 6.2-30/200</t>
  </si>
  <si>
    <t>Protipožární nástěnná skříň, EW30, P30, EI30, DP1S, Vnitřní rozměr 900x500x200</t>
  </si>
  <si>
    <t>DIM</t>
  </si>
  <si>
    <t>Drobný instalační materiál</t>
  </si>
  <si>
    <t>Montáž, zapojení zařízení</t>
  </si>
  <si>
    <t>Montáž instalačního materiálu, vč. trubkování</t>
  </si>
  <si>
    <t>Úklid</t>
  </si>
  <si>
    <t>Programování, nastavení zařízení</t>
  </si>
  <si>
    <t>Projekční práce - skutečný stav</t>
  </si>
  <si>
    <t>Koordinační činnost</t>
  </si>
  <si>
    <t>Baterie LiSOCI2 3,6V, 10Ah pro bezdrátový hlásič, tlačítko</t>
  </si>
  <si>
    <t>Patice bezdrátového hlásiče</t>
  </si>
  <si>
    <t>Montáž o víkendu, noc, prostoje</t>
  </si>
  <si>
    <t>Výchozí revize a funkční zkouška</t>
  </si>
  <si>
    <t>VREV</t>
  </si>
  <si>
    <t>RKP-Z</t>
  </si>
  <si>
    <t>PFZ-Z</t>
  </si>
  <si>
    <r>
      <rPr>
        <u/>
        <sz val="10"/>
        <rFont val="Arial CE"/>
        <charset val="238"/>
      </rPr>
      <t>POZNÁMKA</t>
    </r>
    <r>
      <rPr>
        <sz val="10"/>
        <rFont val="Arial CE"/>
        <charset val="238"/>
      </rPr>
      <t>:</t>
    </r>
  </si>
  <si>
    <t>Práce a služby</t>
  </si>
  <si>
    <t>Roční kontroly a půlroční zkoušky v záruce</t>
  </si>
  <si>
    <t>Částky za tyto služby musí být konečné, vč. dopravy a ostatních nákladů.</t>
  </si>
  <si>
    <r>
      <t xml:space="preserve">Roční kontrola provozuschopnosti systému EPS </t>
    </r>
    <r>
      <rPr>
        <b/>
        <sz val="9"/>
        <rFont val="Arial CE"/>
        <charset val="238"/>
      </rPr>
      <t>v záruce</t>
    </r>
  </si>
  <si>
    <r>
      <t xml:space="preserve">Půlroční funkční zkouška systému EPS </t>
    </r>
    <r>
      <rPr>
        <b/>
        <sz val="9"/>
        <rFont val="Arial CE"/>
        <charset val="238"/>
      </rPr>
      <t>v záruce</t>
    </r>
  </si>
  <si>
    <t>Rozpočet-rekonstrukce</t>
  </si>
  <si>
    <t>Revize</t>
  </si>
  <si>
    <t>Rozpočet-zkoušky a kontroly v záruce</t>
  </si>
  <si>
    <t>Kontroly a funkční zkoušky</t>
  </si>
  <si>
    <t>ELIO</t>
  </si>
  <si>
    <t>DEM</t>
  </si>
  <si>
    <t>Link DB</t>
  </si>
  <si>
    <t>Link DO</t>
  </si>
  <si>
    <t>Install SC</t>
  </si>
  <si>
    <t>Install KC</t>
  </si>
  <si>
    <t>Service PST</t>
  </si>
  <si>
    <t>Service ZVP</t>
  </si>
  <si>
    <t>SM z</t>
  </si>
  <si>
    <t>SM k</t>
  </si>
  <si>
    <t>Součet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</si>
</sst>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u/>
      <sz val="10"/>
      <name val="Arial CE"/>
      <charset val="238"/>
    </font>
    <font>
      <b/>
      <sz val="10"/>
      <color rgb="FFFF0000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0" fillId="0" borderId="2" xfId="0" applyBorder="1"/>
    <xf numFmtId="0" fontId="1" fillId="0" borderId="2" xfId="0" applyFont="1" applyBorder="1"/>
    <xf numFmtId="164" fontId="1" fillId="0" borderId="2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Border="1"/>
    <xf numFmtId="0" fontId="0" fillId="3" borderId="1" xfId="0" applyFill="1" applyBorder="1"/>
    <xf numFmtId="0" fontId="7" fillId="0" borderId="0" xfId="0" applyFont="1"/>
    <xf numFmtId="0" fontId="8" fillId="3" borderId="1" xfId="0" applyFont="1" applyFill="1" applyBorder="1"/>
    <xf numFmtId="0" fontId="4" fillId="3" borderId="0" xfId="0" applyFont="1" applyFill="1" applyAlignment="1">
      <alignment horizontal="right"/>
    </xf>
    <xf numFmtId="0" fontId="2" fillId="2" borderId="0" xfId="0" applyFont="1" applyFill="1"/>
    <xf numFmtId="0" fontId="9" fillId="3" borderId="0" xfId="0" applyFont="1" applyFill="1"/>
    <xf numFmtId="0" fontId="3" fillId="0" borderId="3" xfId="0" applyNumberFormat="1" applyFont="1" applyBorder="1"/>
    <xf numFmtId="164" fontId="6" fillId="0" borderId="0" xfId="0" applyNumberFormat="1" applyFont="1" applyAlignment="1">
      <alignment horizontal="right"/>
    </xf>
    <xf numFmtId="0" fontId="9" fillId="4" borderId="0" xfId="0" applyFont="1" applyFill="1"/>
    <xf numFmtId="164" fontId="6" fillId="5" borderId="3" xfId="0" applyNumberFormat="1" applyFont="1" applyFill="1" applyBorder="1" applyAlignment="1">
      <alignment horizontal="right"/>
    </xf>
    <xf numFmtId="0" fontId="4" fillId="3" borderId="0" xfId="0" applyFont="1" applyFill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6" fillId="0" borderId="3" xfId="0" applyFont="1" applyBorder="1" applyAlignment="1">
      <alignment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4" fillId="3" borderId="0" xfId="0" applyFont="1" applyFill="1" applyAlignment="1">
      <alignment vertical="center"/>
    </xf>
    <xf numFmtId="0" fontId="9" fillId="4" borderId="0" xfId="0" applyFont="1" applyFill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6" fillId="4" borderId="0" xfId="0" applyFont="1" applyFill="1" applyAlignment="1"/>
    <xf numFmtId="164" fontId="5" fillId="6" borderId="0" xfId="0" applyNumberFormat="1" applyFont="1" applyFill="1" applyAlignment="1">
      <alignment horizontal="right"/>
    </xf>
    <xf numFmtId="164" fontId="6" fillId="6" borderId="3" xfId="0" applyNumberFormat="1" applyFont="1" applyFill="1" applyBorder="1" applyAlignment="1">
      <alignment horizontal="right"/>
    </xf>
    <xf numFmtId="164" fontId="0" fillId="6" borderId="1" xfId="0" applyNumberFormat="1" applyFill="1" applyBorder="1" applyAlignment="1">
      <alignment horizontal="right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5" fillId="6" borderId="0" xfId="0" applyFont="1" applyFill="1" applyBorder="1" applyAlignment="1">
      <alignment horizontal="right"/>
    </xf>
    <xf numFmtId="164" fontId="10" fillId="7" borderId="3" xfId="0" applyNumberFormat="1" applyFont="1" applyFill="1" applyBorder="1" applyAlignment="1">
      <alignment horizontal="right"/>
    </xf>
    <xf numFmtId="0" fontId="0" fillId="8" borderId="0" xfId="0" applyFill="1" applyAlignment="1">
      <alignment wrapText="1"/>
    </xf>
    <xf numFmtId="0" fontId="0" fillId="8" borderId="0" xfId="0" applyFill="1"/>
    <xf numFmtId="0" fontId="11" fillId="0" borderId="0" xfId="0" applyFont="1" applyFill="1" applyAlignment="1">
      <alignment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7" fillId="0" borderId="2" xfId="0" applyFont="1" applyBorder="1"/>
    <xf numFmtId="0" fontId="1" fillId="9" borderId="2" xfId="0" applyFont="1" applyFill="1" applyBorder="1"/>
    <xf numFmtId="0" fontId="0" fillId="9" borderId="2" xfId="0" applyFill="1" applyBorder="1"/>
    <xf numFmtId="164" fontId="1" fillId="9" borderId="2" xfId="0" applyNumberFormat="1" applyFont="1" applyFill="1" applyBorder="1" applyAlignment="1">
      <alignment horizontal="right"/>
    </xf>
    <xf numFmtId="9" fontId="0" fillId="6" borderId="4" xfId="0" applyNumberFormat="1" applyFill="1" applyBorder="1" applyAlignment="1">
      <alignment horizontal="lef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13" fillId="8" borderId="0" xfId="0" applyFont="1" applyFill="1" applyAlignment="1">
      <alignment vertical="center"/>
    </xf>
    <xf numFmtId="0" fontId="0" fillId="0" borderId="0" xfId="0" applyFill="1" applyBorder="1"/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right"/>
    </xf>
    <xf numFmtId="0" fontId="0" fillId="0" borderId="2" xfId="0" applyFill="1" applyBorder="1"/>
    <xf numFmtId="0" fontId="11" fillId="0" borderId="2" xfId="0" applyFont="1" applyFill="1" applyBorder="1" applyAlignment="1">
      <alignment vertical="center"/>
    </xf>
    <xf numFmtId="0" fontId="2" fillId="2" borderId="0" xfId="0" applyFont="1" applyFill="1" applyBorder="1"/>
    <xf numFmtId="0" fontId="0" fillId="2" borderId="0" xfId="0" applyFill="1" applyBorder="1"/>
    <xf numFmtId="164" fontId="0" fillId="0" borderId="2" xfId="0" applyNumberFormat="1" applyFont="1" applyFill="1" applyBorder="1"/>
    <xf numFmtId="0" fontId="5" fillId="0" borderId="0" xfId="0" applyFont="1" applyAlignment="1">
      <alignment horizontal="left" vertical="center"/>
    </xf>
    <xf numFmtId="0" fontId="6" fillId="9" borderId="2" xfId="0" applyFont="1" applyFill="1" applyBorder="1"/>
    <xf numFmtId="164" fontId="6" fillId="9" borderId="2" xfId="0" applyNumberFormat="1" applyFont="1" applyFill="1" applyBorder="1" applyAlignment="1">
      <alignment horizontal="right"/>
    </xf>
    <xf numFmtId="0" fontId="6" fillId="0" borderId="0" xfId="0" applyNumberFormat="1" applyFont="1" applyAlignment="1">
      <alignment horizontal="left"/>
    </xf>
    <xf numFmtId="9" fontId="0" fillId="6" borderId="0" xfId="0" applyNumberFormat="1" applyFont="1" applyFill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75" workbookViewId="0">
      <selection activeCell="C23" sqref="C23"/>
    </sheetView>
  </sheetViews>
  <sheetFormatPr defaultRowHeight="12.75" x14ac:dyDescent="0.2"/>
  <cols>
    <col min="1" max="1" width="11.85546875" customWidth="1"/>
    <col min="2" max="2" width="35.7109375" customWidth="1"/>
    <col min="3" max="3" width="9.5703125" customWidth="1"/>
    <col min="4" max="4" width="4.7109375" customWidth="1"/>
    <col min="5" max="5" width="13.5703125" customWidth="1"/>
    <col min="6" max="6" width="17.85546875" customWidth="1"/>
    <col min="7" max="7" width="11.42578125" bestFit="1" customWidth="1"/>
  </cols>
  <sheetData>
    <row r="1" spans="1:6" ht="20.25" x14ac:dyDescent="0.3">
      <c r="A1" s="18" t="s">
        <v>3</v>
      </c>
      <c r="B1" s="18"/>
      <c r="C1" s="16"/>
      <c r="D1" s="16"/>
      <c r="E1" s="16"/>
      <c r="F1" s="16"/>
    </row>
    <row r="2" spans="1:6" ht="14.25" x14ac:dyDescent="0.2">
      <c r="A2" s="20"/>
      <c r="B2" s="20" t="s">
        <v>10</v>
      </c>
      <c r="C2" s="1"/>
      <c r="D2" s="1"/>
      <c r="E2" s="1"/>
      <c r="F2" s="1"/>
    </row>
    <row r="3" spans="1:6" x14ac:dyDescent="0.2">
      <c r="B3" s="2" t="s">
        <v>11</v>
      </c>
      <c r="C3" s="2"/>
      <c r="D3" s="2"/>
      <c r="E3" s="2"/>
      <c r="F3" s="39">
        <f>SUM('Rozpočet-rekonstrukce'!F20,'Rozpočet-rekonstrukce'!F39,'Rozpočet-rekonstrukce'!F56,'Rozpočet-rekonstrukce'!F105)</f>
        <v>0</v>
      </c>
    </row>
    <row r="4" spans="1:6" x14ac:dyDescent="0.2">
      <c r="B4" s="2" t="s">
        <v>178</v>
      </c>
      <c r="C4" s="2"/>
      <c r="D4" s="2"/>
      <c r="E4" s="2"/>
      <c r="F4" s="39">
        <f>SUM('Rozpočet-rekonstrukce'!F6,'Rozpočet-rekonstrukce'!F110,'Rozpočet-rekonstrukce'!F115,'Rozpočet-rekonstrukce'!F120,'Rozpočet-rekonstrukce'!F125,'Rozpočet-rekonstrukce'!F130,'Rozpočet-rekonstrukce'!F135,'Rozpočet-rekonstrukce'!F141,'Rozpočet-rekonstrukce'!F146)</f>
        <v>0</v>
      </c>
    </row>
    <row r="5" spans="1:6" x14ac:dyDescent="0.2">
      <c r="B5" s="2" t="s">
        <v>12</v>
      </c>
      <c r="C5" s="2"/>
      <c r="D5" s="2"/>
      <c r="E5" s="2"/>
      <c r="F5" s="46"/>
    </row>
    <row r="6" spans="1:6" x14ac:dyDescent="0.2">
      <c r="B6" s="2" t="s">
        <v>13</v>
      </c>
      <c r="C6" s="2"/>
      <c r="D6" s="2"/>
      <c r="E6" s="2"/>
      <c r="F6" s="46"/>
    </row>
    <row r="7" spans="1:6" x14ac:dyDescent="0.2">
      <c r="B7" s="2" t="s">
        <v>14</v>
      </c>
      <c r="C7" s="2"/>
      <c r="D7" s="2"/>
      <c r="E7" s="2"/>
      <c r="F7" s="46"/>
    </row>
    <row r="8" spans="1:6" ht="13.5" thickBot="1" x14ac:dyDescent="0.25">
      <c r="A8" s="5"/>
      <c r="B8" s="77" t="s">
        <v>1</v>
      </c>
      <c r="C8" s="59"/>
      <c r="D8" s="59"/>
      <c r="E8" s="59"/>
      <c r="F8" s="78">
        <f>SUM(F3:F7)</f>
        <v>0</v>
      </c>
    </row>
    <row r="9" spans="1:6" ht="15" x14ac:dyDescent="0.25">
      <c r="A9" s="68"/>
      <c r="B9" s="69"/>
      <c r="C9" s="68"/>
      <c r="D9" s="68"/>
      <c r="E9" s="68"/>
      <c r="F9" s="70"/>
    </row>
    <row r="10" spans="1:6" ht="14.25" x14ac:dyDescent="0.2">
      <c r="A10" s="20"/>
      <c r="B10" s="73" t="s">
        <v>186</v>
      </c>
      <c r="C10" s="74"/>
      <c r="D10" s="1"/>
      <c r="E10" s="1"/>
      <c r="F10" s="1"/>
    </row>
    <row r="11" spans="1:6" ht="13.9" customHeight="1" thickBot="1" x14ac:dyDescent="0.25">
      <c r="A11" s="72"/>
      <c r="B11" s="81" t="s">
        <v>179</v>
      </c>
      <c r="C11" s="82"/>
      <c r="D11" s="71"/>
      <c r="E11" s="71"/>
      <c r="F11" s="75">
        <f>'Rozpočet-zkoušky a kontroly'!F6</f>
        <v>0</v>
      </c>
    </row>
    <row r="12" spans="1:6" ht="13.5" thickBot="1" x14ac:dyDescent="0.25">
      <c r="A12" s="5"/>
      <c r="B12" s="77" t="s">
        <v>1</v>
      </c>
      <c r="C12" s="59"/>
      <c r="D12" s="59"/>
      <c r="E12" s="59"/>
      <c r="F12" s="78">
        <f>SUM(F11)</f>
        <v>0</v>
      </c>
    </row>
    <row r="13" spans="1:6" ht="15" x14ac:dyDescent="0.25">
      <c r="A13" s="68"/>
      <c r="B13" s="69"/>
      <c r="C13" s="68"/>
      <c r="D13" s="68"/>
      <c r="E13" s="68"/>
      <c r="F13" s="70"/>
    </row>
    <row r="14" spans="1:6" ht="15.75" thickBot="1" x14ac:dyDescent="0.3">
      <c r="A14" s="4"/>
      <c r="B14" s="58" t="s">
        <v>197</v>
      </c>
      <c r="C14" s="59"/>
      <c r="D14" s="59"/>
      <c r="E14" s="59"/>
      <c r="F14" s="60">
        <f>F8+F12</f>
        <v>0</v>
      </c>
    </row>
    <row r="16" spans="1:6" ht="15" x14ac:dyDescent="0.25">
      <c r="B16" s="3" t="s">
        <v>2</v>
      </c>
      <c r="C16" s="2"/>
      <c r="D16" s="2"/>
      <c r="E16" s="2"/>
      <c r="F16" s="2"/>
    </row>
    <row r="17" spans="1:6" x14ac:dyDescent="0.2">
      <c r="B17" s="40" t="s">
        <v>15</v>
      </c>
      <c r="C17" s="41"/>
      <c r="D17" s="61">
        <v>0</v>
      </c>
      <c r="E17" s="41"/>
      <c r="F17" s="42">
        <f>F14*D17</f>
        <v>0</v>
      </c>
    </row>
    <row r="18" spans="1:6" ht="15.75" thickBot="1" x14ac:dyDescent="0.3">
      <c r="A18" s="5"/>
      <c r="B18" s="6" t="s">
        <v>16</v>
      </c>
      <c r="C18" s="5"/>
      <c r="D18" s="5"/>
      <c r="E18" s="5"/>
      <c r="F18" s="7">
        <f>SUM(F14,F17)</f>
        <v>0</v>
      </c>
    </row>
    <row r="19" spans="1:6" ht="15" x14ac:dyDescent="0.25">
      <c r="A19" s="4"/>
      <c r="B19" s="15"/>
      <c r="C19" s="4"/>
      <c r="D19" s="4"/>
      <c r="E19" s="4"/>
      <c r="F19" s="17"/>
    </row>
    <row r="20" spans="1:6" ht="15.75" thickBot="1" x14ac:dyDescent="0.3">
      <c r="A20" s="5"/>
      <c r="B20" s="6"/>
      <c r="C20" s="5"/>
      <c r="D20" s="5"/>
      <c r="E20" s="5"/>
      <c r="F20" s="57"/>
    </row>
    <row r="21" spans="1:6" s="56" customFormat="1" x14ac:dyDescent="0.2">
      <c r="A21" s="54"/>
      <c r="B21" s="55"/>
    </row>
  </sheetData>
  <sheetProtection sheet="1" objects="1" scenarios="1"/>
  <protectedRanges>
    <protectedRange sqref="D17" name="Oblast2"/>
    <protectedRange sqref="F5:F7" name="Oblast1"/>
  </protectedRanges>
  <mergeCells count="1">
    <mergeCell ref="B11:C11"/>
  </mergeCells>
  <phoneticPr fontId="0" type="noConversion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7"/>
  <sheetViews>
    <sheetView topLeftCell="A106" workbookViewId="0">
      <selection activeCell="G1" sqref="G1"/>
    </sheetView>
  </sheetViews>
  <sheetFormatPr defaultRowHeight="12.75" x14ac:dyDescent="0.2"/>
  <cols>
    <col min="1" max="1" width="14.7109375" style="38" customWidth="1"/>
    <col min="2" max="2" width="44.42578125" style="31" customWidth="1"/>
    <col min="3" max="3" width="5.7109375" customWidth="1"/>
    <col min="4" max="4" width="4.7109375" customWidth="1"/>
    <col min="5" max="5" width="13.7109375" customWidth="1"/>
    <col min="6" max="6" width="14.7109375" customWidth="1"/>
    <col min="7" max="7" width="11.42578125" bestFit="1" customWidth="1"/>
  </cols>
  <sheetData>
    <row r="1" spans="1:6" ht="15.75" x14ac:dyDescent="0.25">
      <c r="A1" s="32" t="s">
        <v>183</v>
      </c>
      <c r="B1" s="26"/>
      <c r="C1" s="21"/>
      <c r="D1" s="21"/>
      <c r="E1" s="21"/>
      <c r="F1" s="19"/>
    </row>
    <row r="2" spans="1:6" ht="15" x14ac:dyDescent="0.2">
      <c r="A2" s="33"/>
      <c r="B2" s="43" t="s">
        <v>17</v>
      </c>
      <c r="C2" s="24"/>
      <c r="D2" s="24"/>
      <c r="E2" s="24"/>
      <c r="F2" s="24"/>
    </row>
    <row r="3" spans="1:6" x14ac:dyDescent="0.2">
      <c r="A3" s="34" t="s">
        <v>4</v>
      </c>
      <c r="B3" s="27" t="s">
        <v>5</v>
      </c>
      <c r="C3" s="8" t="s">
        <v>6</v>
      </c>
      <c r="D3" s="8" t="s">
        <v>7</v>
      </c>
      <c r="E3" s="9" t="s">
        <v>8</v>
      </c>
      <c r="F3" s="9" t="s">
        <v>0</v>
      </c>
    </row>
    <row r="4" spans="1:6" x14ac:dyDescent="0.2">
      <c r="A4" s="35" t="s">
        <v>187</v>
      </c>
      <c r="B4" s="28" t="s">
        <v>18</v>
      </c>
      <c r="C4" s="13">
        <v>261</v>
      </c>
      <c r="D4" s="14" t="s">
        <v>19</v>
      </c>
      <c r="E4" s="44"/>
      <c r="F4" s="12">
        <f>E4*C4</f>
        <v>0</v>
      </c>
    </row>
    <row r="5" spans="1:6" ht="24" x14ac:dyDescent="0.2">
      <c r="A5" s="35" t="s">
        <v>188</v>
      </c>
      <c r="B5" s="28" t="s">
        <v>20</v>
      </c>
      <c r="C5" s="13">
        <v>1</v>
      </c>
      <c r="D5" s="14" t="s">
        <v>21</v>
      </c>
      <c r="E5" s="44"/>
      <c r="F5" s="12">
        <f>E5*C5</f>
        <v>0</v>
      </c>
    </row>
    <row r="6" spans="1:6" x14ac:dyDescent="0.2">
      <c r="A6" s="36"/>
      <c r="B6" s="29" t="s">
        <v>1</v>
      </c>
      <c r="C6" s="22"/>
      <c r="D6" s="22"/>
      <c r="E6" s="22"/>
      <c r="F6" s="25">
        <f>SUM(F4:F5)</f>
        <v>0</v>
      </c>
    </row>
    <row r="7" spans="1:6" x14ac:dyDescent="0.2">
      <c r="A7" s="37" t="s">
        <v>9</v>
      </c>
      <c r="B7" s="30" t="s">
        <v>15</v>
      </c>
      <c r="C7" s="80">
        <v>0</v>
      </c>
      <c r="D7" s="10"/>
      <c r="E7" s="11"/>
      <c r="F7" s="23">
        <f>F6*C7</f>
        <v>0</v>
      </c>
    </row>
    <row r="9" spans="1:6" ht="15" x14ac:dyDescent="0.2">
      <c r="A9" s="33"/>
      <c r="B9" s="43" t="s">
        <v>22</v>
      </c>
      <c r="C9" s="24"/>
      <c r="D9" s="24"/>
      <c r="E9" s="24"/>
      <c r="F9" s="24"/>
    </row>
    <row r="10" spans="1:6" x14ac:dyDescent="0.2">
      <c r="A10" s="34" t="s">
        <v>4</v>
      </c>
      <c r="B10" s="27" t="s">
        <v>5</v>
      </c>
      <c r="C10" s="8" t="s">
        <v>6</v>
      </c>
      <c r="D10" s="8" t="s">
        <v>7</v>
      </c>
      <c r="E10" s="9" t="s">
        <v>8</v>
      </c>
      <c r="F10" s="9" t="s">
        <v>0</v>
      </c>
    </row>
    <row r="11" spans="1:6" x14ac:dyDescent="0.2">
      <c r="A11" s="35" t="s">
        <v>23</v>
      </c>
      <c r="B11" s="28" t="s">
        <v>24</v>
      </c>
      <c r="C11" s="13">
        <v>1</v>
      </c>
      <c r="D11" s="14" t="s">
        <v>19</v>
      </c>
      <c r="E11" s="44"/>
      <c r="F11" s="12">
        <f t="shared" ref="F11:F19" si="0">E11*C11</f>
        <v>0</v>
      </c>
    </row>
    <row r="12" spans="1:6" ht="36" x14ac:dyDescent="0.2">
      <c r="A12" s="35" t="s">
        <v>25</v>
      </c>
      <c r="B12" s="28" t="s">
        <v>26</v>
      </c>
      <c r="C12" s="13">
        <v>2</v>
      </c>
      <c r="D12" s="14" t="s">
        <v>19</v>
      </c>
      <c r="E12" s="44"/>
      <c r="F12" s="12">
        <f t="shared" si="0"/>
        <v>0</v>
      </c>
    </row>
    <row r="13" spans="1:6" x14ac:dyDescent="0.2">
      <c r="A13" s="35" t="s">
        <v>27</v>
      </c>
      <c r="B13" s="28" t="s">
        <v>28</v>
      </c>
      <c r="C13" s="13">
        <v>1</v>
      </c>
      <c r="D13" s="14" t="s">
        <v>19</v>
      </c>
      <c r="E13" s="44"/>
      <c r="F13" s="12">
        <f t="shared" si="0"/>
        <v>0</v>
      </c>
    </row>
    <row r="14" spans="1:6" x14ac:dyDescent="0.2">
      <c r="A14" s="35" t="s">
        <v>29</v>
      </c>
      <c r="B14" s="28" t="s">
        <v>30</v>
      </c>
      <c r="C14" s="13">
        <v>1</v>
      </c>
      <c r="D14" s="14" t="s">
        <v>19</v>
      </c>
      <c r="E14" s="44"/>
      <c r="F14" s="12">
        <f t="shared" si="0"/>
        <v>0</v>
      </c>
    </row>
    <row r="15" spans="1:6" x14ac:dyDescent="0.2">
      <c r="A15" s="35" t="s">
        <v>31</v>
      </c>
      <c r="B15" s="28" t="s">
        <v>32</v>
      </c>
      <c r="C15" s="13">
        <v>2</v>
      </c>
      <c r="D15" s="14" t="s">
        <v>19</v>
      </c>
      <c r="E15" s="44"/>
      <c r="F15" s="12">
        <f t="shared" si="0"/>
        <v>0</v>
      </c>
    </row>
    <row r="16" spans="1:6" ht="24" x14ac:dyDescent="0.2">
      <c r="A16" s="35" t="s">
        <v>33</v>
      </c>
      <c r="B16" s="28" t="s">
        <v>34</v>
      </c>
      <c r="C16" s="13">
        <v>1</v>
      </c>
      <c r="D16" s="14" t="s">
        <v>19</v>
      </c>
      <c r="E16" s="44"/>
      <c r="F16" s="12">
        <f t="shared" si="0"/>
        <v>0</v>
      </c>
    </row>
    <row r="17" spans="1:6" x14ac:dyDescent="0.2">
      <c r="A17" s="35" t="s">
        <v>35</v>
      </c>
      <c r="B17" s="28" t="s">
        <v>36</v>
      </c>
      <c r="C17" s="13">
        <v>1</v>
      </c>
      <c r="D17" s="14" t="s">
        <v>19</v>
      </c>
      <c r="E17" s="44"/>
      <c r="F17" s="12">
        <f t="shared" si="0"/>
        <v>0</v>
      </c>
    </row>
    <row r="18" spans="1:6" ht="24" x14ac:dyDescent="0.2">
      <c r="A18" s="35" t="s">
        <v>37</v>
      </c>
      <c r="B18" s="28" t="s">
        <v>38</v>
      </c>
      <c r="C18" s="13">
        <v>2</v>
      </c>
      <c r="D18" s="14" t="s">
        <v>19</v>
      </c>
      <c r="E18" s="44"/>
      <c r="F18" s="12">
        <f t="shared" si="0"/>
        <v>0</v>
      </c>
    </row>
    <row r="19" spans="1:6" ht="36" x14ac:dyDescent="0.2">
      <c r="A19" s="35" t="s">
        <v>39</v>
      </c>
      <c r="B19" s="28" t="s">
        <v>40</v>
      </c>
      <c r="C19" s="13">
        <v>4</v>
      </c>
      <c r="D19" s="14" t="s">
        <v>19</v>
      </c>
      <c r="E19" s="44"/>
      <c r="F19" s="12">
        <f t="shared" si="0"/>
        <v>0</v>
      </c>
    </row>
    <row r="20" spans="1:6" x14ac:dyDescent="0.2">
      <c r="A20" s="36"/>
      <c r="B20" s="29" t="s">
        <v>1</v>
      </c>
      <c r="C20" s="22"/>
      <c r="D20" s="22"/>
      <c r="E20" s="22"/>
      <c r="F20" s="25">
        <f>SUM(F11:F19)</f>
        <v>0</v>
      </c>
    </row>
    <row r="21" spans="1:6" x14ac:dyDescent="0.2">
      <c r="A21" s="37" t="s">
        <v>9</v>
      </c>
      <c r="B21" s="30" t="s">
        <v>15</v>
      </c>
      <c r="C21" s="80">
        <v>0</v>
      </c>
      <c r="D21" s="10"/>
      <c r="E21" s="11"/>
      <c r="F21" s="23">
        <f>F20*C21</f>
        <v>0</v>
      </c>
    </row>
    <row r="23" spans="1:6" ht="15" x14ac:dyDescent="0.2">
      <c r="A23" s="33"/>
      <c r="B23" s="43" t="s">
        <v>41</v>
      </c>
      <c r="C23" s="24"/>
      <c r="D23" s="24"/>
      <c r="E23" s="24"/>
      <c r="F23" s="24"/>
    </row>
    <row r="24" spans="1:6" x14ac:dyDescent="0.2">
      <c r="A24" s="34" t="s">
        <v>4</v>
      </c>
      <c r="B24" s="27" t="s">
        <v>5</v>
      </c>
      <c r="C24" s="8" t="s">
        <v>6</v>
      </c>
      <c r="D24" s="8" t="s">
        <v>7</v>
      </c>
      <c r="E24" s="9" t="s">
        <v>8</v>
      </c>
      <c r="F24" s="9" t="s">
        <v>0</v>
      </c>
    </row>
    <row r="25" spans="1:6" x14ac:dyDescent="0.2">
      <c r="A25" s="35" t="s">
        <v>42</v>
      </c>
      <c r="B25" s="28" t="s">
        <v>43</v>
      </c>
      <c r="C25" s="13">
        <v>327</v>
      </c>
      <c r="D25" s="14" t="s">
        <v>19</v>
      </c>
      <c r="E25" s="44"/>
      <c r="F25" s="12">
        <f t="shared" ref="F25:F38" si="1">E25*C25</f>
        <v>0</v>
      </c>
    </row>
    <row r="26" spans="1:6" x14ac:dyDescent="0.2">
      <c r="A26" s="35" t="s">
        <v>44</v>
      </c>
      <c r="B26" s="28" t="s">
        <v>45</v>
      </c>
      <c r="C26" s="13">
        <v>7</v>
      </c>
      <c r="D26" s="14" t="s">
        <v>19</v>
      </c>
      <c r="E26" s="44"/>
      <c r="F26" s="12">
        <f t="shared" si="1"/>
        <v>0</v>
      </c>
    </row>
    <row r="27" spans="1:6" ht="24" x14ac:dyDescent="0.2">
      <c r="A27" s="35" t="s">
        <v>46</v>
      </c>
      <c r="B27" s="28" t="s">
        <v>47</v>
      </c>
      <c r="C27" s="13">
        <v>14</v>
      </c>
      <c r="D27" s="14" t="s">
        <v>19</v>
      </c>
      <c r="E27" s="44"/>
      <c r="F27" s="12">
        <f t="shared" si="1"/>
        <v>0</v>
      </c>
    </row>
    <row r="28" spans="1:6" x14ac:dyDescent="0.2">
      <c r="A28" s="35" t="s">
        <v>48</v>
      </c>
      <c r="B28" s="28" t="s">
        <v>49</v>
      </c>
      <c r="C28" s="13">
        <v>348</v>
      </c>
      <c r="D28" s="14" t="s">
        <v>19</v>
      </c>
      <c r="E28" s="44"/>
      <c r="F28" s="12">
        <f t="shared" si="1"/>
        <v>0</v>
      </c>
    </row>
    <row r="29" spans="1:6" x14ac:dyDescent="0.2">
      <c r="A29" s="35" t="s">
        <v>50</v>
      </c>
      <c r="B29" s="28" t="s">
        <v>51</v>
      </c>
      <c r="C29" s="13">
        <v>13</v>
      </c>
      <c r="D29" s="14" t="s">
        <v>19</v>
      </c>
      <c r="E29" s="44"/>
      <c r="F29" s="12">
        <f t="shared" si="1"/>
        <v>0</v>
      </c>
    </row>
    <row r="30" spans="1:6" x14ac:dyDescent="0.2">
      <c r="A30" s="35" t="s">
        <v>52</v>
      </c>
      <c r="B30" s="28" t="s">
        <v>53</v>
      </c>
      <c r="C30" s="13">
        <v>5</v>
      </c>
      <c r="D30" s="14" t="s">
        <v>19</v>
      </c>
      <c r="E30" s="44"/>
      <c r="F30" s="12">
        <f t="shared" si="1"/>
        <v>0</v>
      </c>
    </row>
    <row r="31" spans="1:6" x14ac:dyDescent="0.2">
      <c r="A31" s="35" t="s">
        <v>54</v>
      </c>
      <c r="B31" s="28" t="s">
        <v>55</v>
      </c>
      <c r="C31" s="13">
        <v>5</v>
      </c>
      <c r="D31" s="14" t="s">
        <v>19</v>
      </c>
      <c r="E31" s="44"/>
      <c r="F31" s="12">
        <f t="shared" si="1"/>
        <v>0</v>
      </c>
    </row>
    <row r="32" spans="1:6" x14ac:dyDescent="0.2">
      <c r="A32" s="35" t="s">
        <v>56</v>
      </c>
      <c r="B32" s="28" t="s">
        <v>57</v>
      </c>
      <c r="C32" s="13">
        <v>50</v>
      </c>
      <c r="D32" s="14" t="s">
        <v>19</v>
      </c>
      <c r="E32" s="44"/>
      <c r="F32" s="12">
        <f t="shared" si="1"/>
        <v>0</v>
      </c>
    </row>
    <row r="33" spans="1:6" x14ac:dyDescent="0.2">
      <c r="A33" s="35" t="s">
        <v>58</v>
      </c>
      <c r="B33" s="28" t="s">
        <v>59</v>
      </c>
      <c r="C33" s="13">
        <v>3</v>
      </c>
      <c r="D33" s="14" t="s">
        <v>19</v>
      </c>
      <c r="E33" s="44"/>
      <c r="F33" s="12">
        <f t="shared" si="1"/>
        <v>0</v>
      </c>
    </row>
    <row r="34" spans="1:6" ht="24" x14ac:dyDescent="0.2">
      <c r="A34" s="35" t="s">
        <v>60</v>
      </c>
      <c r="B34" s="28" t="s">
        <v>170</v>
      </c>
      <c r="C34" s="13">
        <v>3</v>
      </c>
      <c r="D34" s="14" t="s">
        <v>19</v>
      </c>
      <c r="E34" s="44"/>
      <c r="F34" s="12">
        <f t="shared" si="1"/>
        <v>0</v>
      </c>
    </row>
    <row r="35" spans="1:6" x14ac:dyDescent="0.2">
      <c r="A35" s="35" t="s">
        <v>61</v>
      </c>
      <c r="B35" s="28" t="s">
        <v>62</v>
      </c>
      <c r="C35" s="13">
        <v>13</v>
      </c>
      <c r="D35" s="14" t="s">
        <v>19</v>
      </c>
      <c r="E35" s="44"/>
      <c r="F35" s="12">
        <f t="shared" si="1"/>
        <v>0</v>
      </c>
    </row>
    <row r="36" spans="1:6" x14ac:dyDescent="0.2">
      <c r="A36" s="35" t="s">
        <v>63</v>
      </c>
      <c r="B36" s="28" t="s">
        <v>171</v>
      </c>
      <c r="C36" s="13">
        <v>13</v>
      </c>
      <c r="D36" s="14" t="s">
        <v>19</v>
      </c>
      <c r="E36" s="44"/>
      <c r="F36" s="12">
        <f t="shared" si="1"/>
        <v>0</v>
      </c>
    </row>
    <row r="37" spans="1:6" ht="24" x14ac:dyDescent="0.2">
      <c r="A37" s="35" t="s">
        <v>60</v>
      </c>
      <c r="B37" s="28" t="s">
        <v>170</v>
      </c>
      <c r="C37" s="13">
        <v>13</v>
      </c>
      <c r="D37" s="14" t="s">
        <v>19</v>
      </c>
      <c r="E37" s="44"/>
      <c r="F37" s="12">
        <f t="shared" si="1"/>
        <v>0</v>
      </c>
    </row>
    <row r="38" spans="1:6" x14ac:dyDescent="0.2">
      <c r="A38" s="35" t="s">
        <v>64</v>
      </c>
      <c r="B38" s="28" t="s">
        <v>65</v>
      </c>
      <c r="C38" s="13">
        <v>3</v>
      </c>
      <c r="D38" s="14" t="s">
        <v>19</v>
      </c>
      <c r="E38" s="44"/>
      <c r="F38" s="12">
        <f t="shared" si="1"/>
        <v>0</v>
      </c>
    </row>
    <row r="39" spans="1:6" x14ac:dyDescent="0.2">
      <c r="A39" s="36"/>
      <c r="B39" s="29" t="s">
        <v>1</v>
      </c>
      <c r="C39" s="22"/>
      <c r="D39" s="22"/>
      <c r="E39" s="22"/>
      <c r="F39" s="25">
        <f>SUM(F25:F38)</f>
        <v>0</v>
      </c>
    </row>
    <row r="40" spans="1:6" x14ac:dyDescent="0.2">
      <c r="A40" s="37" t="s">
        <v>9</v>
      </c>
      <c r="B40" s="30" t="s">
        <v>15</v>
      </c>
      <c r="C40" s="80">
        <v>0</v>
      </c>
      <c r="D40" s="10"/>
      <c r="E40" s="11"/>
      <c r="F40" s="23">
        <f>F39*C40</f>
        <v>0</v>
      </c>
    </row>
    <row r="42" spans="1:6" ht="15" x14ac:dyDescent="0.2">
      <c r="A42" s="33"/>
      <c r="B42" s="43" t="s">
        <v>66</v>
      </c>
      <c r="C42" s="24"/>
      <c r="D42" s="24"/>
      <c r="E42" s="24"/>
      <c r="F42" s="24"/>
    </row>
    <row r="43" spans="1:6" x14ac:dyDescent="0.2">
      <c r="A43" s="34" t="s">
        <v>4</v>
      </c>
      <c r="B43" s="27" t="s">
        <v>5</v>
      </c>
      <c r="C43" s="8" t="s">
        <v>6</v>
      </c>
      <c r="D43" s="8" t="s">
        <v>7</v>
      </c>
      <c r="E43" s="9" t="s">
        <v>8</v>
      </c>
      <c r="F43" s="9" t="s">
        <v>0</v>
      </c>
    </row>
    <row r="44" spans="1:6" ht="24" x14ac:dyDescent="0.2">
      <c r="A44" s="35" t="s">
        <v>67</v>
      </c>
      <c r="B44" s="28" t="s">
        <v>68</v>
      </c>
      <c r="C44" s="13">
        <v>1</v>
      </c>
      <c r="D44" s="14" t="s">
        <v>19</v>
      </c>
      <c r="E44" s="44"/>
      <c r="F44" s="12">
        <f t="shared" ref="F44:F55" si="2">E44*C44</f>
        <v>0</v>
      </c>
    </row>
    <row r="45" spans="1:6" x14ac:dyDescent="0.2">
      <c r="A45" s="35" t="s">
        <v>69</v>
      </c>
      <c r="B45" s="28" t="s">
        <v>70</v>
      </c>
      <c r="C45" s="13">
        <v>4</v>
      </c>
      <c r="D45" s="14" t="s">
        <v>19</v>
      </c>
      <c r="E45" s="44"/>
      <c r="F45" s="12">
        <f t="shared" si="2"/>
        <v>0</v>
      </c>
    </row>
    <row r="46" spans="1:6" x14ac:dyDescent="0.2">
      <c r="A46" s="35" t="s">
        <v>71</v>
      </c>
      <c r="B46" s="28" t="s">
        <v>72</v>
      </c>
      <c r="C46" s="13">
        <v>16</v>
      </c>
      <c r="D46" s="14" t="s">
        <v>19</v>
      </c>
      <c r="E46" s="44"/>
      <c r="F46" s="12">
        <f t="shared" si="2"/>
        <v>0</v>
      </c>
    </row>
    <row r="47" spans="1:6" ht="24" x14ac:dyDescent="0.2">
      <c r="A47" s="35" t="s">
        <v>189</v>
      </c>
      <c r="B47" s="28" t="s">
        <v>73</v>
      </c>
      <c r="C47" s="13">
        <v>364</v>
      </c>
      <c r="D47" s="14" t="s">
        <v>19</v>
      </c>
      <c r="E47" s="44"/>
      <c r="F47" s="12">
        <f t="shared" si="2"/>
        <v>0</v>
      </c>
    </row>
    <row r="48" spans="1:6" ht="24" x14ac:dyDescent="0.2">
      <c r="A48" s="35" t="s">
        <v>190</v>
      </c>
      <c r="B48" s="28" t="s">
        <v>74</v>
      </c>
      <c r="C48" s="13">
        <v>40</v>
      </c>
      <c r="D48" s="14" t="s">
        <v>19</v>
      </c>
      <c r="E48" s="44"/>
      <c r="F48" s="12">
        <f t="shared" si="2"/>
        <v>0</v>
      </c>
    </row>
    <row r="49" spans="1:6" ht="24" x14ac:dyDescent="0.2">
      <c r="A49" s="35" t="s">
        <v>191</v>
      </c>
      <c r="B49" s="28" t="s">
        <v>75</v>
      </c>
      <c r="C49" s="13">
        <v>1</v>
      </c>
      <c r="D49" s="14" t="s">
        <v>19</v>
      </c>
      <c r="E49" s="44"/>
      <c r="F49" s="12">
        <f t="shared" si="2"/>
        <v>0</v>
      </c>
    </row>
    <row r="50" spans="1:6" ht="24" x14ac:dyDescent="0.2">
      <c r="A50" s="35" t="s">
        <v>192</v>
      </c>
      <c r="B50" s="28" t="s">
        <v>76</v>
      </c>
      <c r="C50" s="13">
        <v>1</v>
      </c>
      <c r="D50" s="14" t="s">
        <v>19</v>
      </c>
      <c r="E50" s="44"/>
      <c r="F50" s="12">
        <f t="shared" si="2"/>
        <v>0</v>
      </c>
    </row>
    <row r="51" spans="1:6" ht="24" x14ac:dyDescent="0.2">
      <c r="A51" s="35" t="s">
        <v>77</v>
      </c>
      <c r="B51" s="28" t="s">
        <v>78</v>
      </c>
      <c r="C51" s="13">
        <v>16</v>
      </c>
      <c r="D51" s="14" t="s">
        <v>79</v>
      </c>
      <c r="E51" s="44"/>
      <c r="F51" s="12">
        <f t="shared" si="2"/>
        <v>0</v>
      </c>
    </row>
    <row r="52" spans="1:6" ht="24" x14ac:dyDescent="0.2">
      <c r="A52" s="35" t="s">
        <v>193</v>
      </c>
      <c r="B52" s="28" t="s">
        <v>80</v>
      </c>
      <c r="C52" s="13">
        <v>12</v>
      </c>
      <c r="D52" s="14" t="s">
        <v>79</v>
      </c>
      <c r="E52" s="44"/>
      <c r="F52" s="12">
        <f t="shared" si="2"/>
        <v>0</v>
      </c>
    </row>
    <row r="53" spans="1:6" ht="24" x14ac:dyDescent="0.2">
      <c r="A53" s="35" t="s">
        <v>194</v>
      </c>
      <c r="B53" s="28" t="s">
        <v>81</v>
      </c>
      <c r="C53" s="13">
        <v>16</v>
      </c>
      <c r="D53" s="14" t="s">
        <v>79</v>
      </c>
      <c r="E53" s="44"/>
      <c r="F53" s="12">
        <f t="shared" si="2"/>
        <v>0</v>
      </c>
    </row>
    <row r="54" spans="1:6" ht="24" x14ac:dyDescent="0.2">
      <c r="A54" s="35" t="s">
        <v>82</v>
      </c>
      <c r="B54" s="28" t="s">
        <v>83</v>
      </c>
      <c r="C54" s="13">
        <v>16</v>
      </c>
      <c r="D54" s="14" t="s">
        <v>79</v>
      </c>
      <c r="E54" s="44"/>
      <c r="F54" s="12">
        <f t="shared" si="2"/>
        <v>0</v>
      </c>
    </row>
    <row r="55" spans="1:6" x14ac:dyDescent="0.2">
      <c r="A55" s="35" t="s">
        <v>84</v>
      </c>
      <c r="B55" s="28" t="s">
        <v>85</v>
      </c>
      <c r="C55" s="13">
        <v>8</v>
      </c>
      <c r="D55" s="14" t="s">
        <v>79</v>
      </c>
      <c r="E55" s="44"/>
      <c r="F55" s="12">
        <f t="shared" si="2"/>
        <v>0</v>
      </c>
    </row>
    <row r="56" spans="1:6" x14ac:dyDescent="0.2">
      <c r="A56" s="36"/>
      <c r="B56" s="29" t="s">
        <v>1</v>
      </c>
      <c r="C56" s="22"/>
      <c r="D56" s="22"/>
      <c r="E56" s="22"/>
      <c r="F56" s="25">
        <f>SUM(F44:F55)</f>
        <v>0</v>
      </c>
    </row>
    <row r="57" spans="1:6" x14ac:dyDescent="0.2">
      <c r="A57" s="37" t="s">
        <v>9</v>
      </c>
      <c r="B57" s="30" t="s">
        <v>15</v>
      </c>
      <c r="C57" s="80">
        <v>0</v>
      </c>
      <c r="D57" s="10"/>
      <c r="E57" s="11"/>
      <c r="F57" s="23">
        <f>F56*C57</f>
        <v>0</v>
      </c>
    </row>
    <row r="59" spans="1:6" ht="15" x14ac:dyDescent="0.2">
      <c r="A59" s="33"/>
      <c r="B59" s="43" t="s">
        <v>86</v>
      </c>
      <c r="C59" s="24"/>
      <c r="D59" s="24"/>
      <c r="E59" s="24"/>
      <c r="F59" s="24"/>
    </row>
    <row r="60" spans="1:6" x14ac:dyDescent="0.2">
      <c r="A60" s="34" t="s">
        <v>4</v>
      </c>
      <c r="B60" s="27" t="s">
        <v>5</v>
      </c>
      <c r="C60" s="8" t="s">
        <v>6</v>
      </c>
      <c r="D60" s="8" t="s">
        <v>7</v>
      </c>
      <c r="E60" s="9" t="s">
        <v>8</v>
      </c>
      <c r="F60" s="9" t="s">
        <v>0</v>
      </c>
    </row>
    <row r="61" spans="1:6" x14ac:dyDescent="0.2">
      <c r="A61" s="35" t="s">
        <v>87</v>
      </c>
      <c r="B61" s="28" t="s">
        <v>88</v>
      </c>
      <c r="C61" s="13">
        <v>3</v>
      </c>
      <c r="D61" s="14" t="s">
        <v>19</v>
      </c>
      <c r="E61" s="44"/>
      <c r="F61" s="12">
        <f t="shared" ref="F61:F104" si="3">E61*C61</f>
        <v>0</v>
      </c>
    </row>
    <row r="62" spans="1:6" x14ac:dyDescent="0.2">
      <c r="A62" s="35" t="s">
        <v>89</v>
      </c>
      <c r="B62" s="28" t="s">
        <v>90</v>
      </c>
      <c r="C62" s="13">
        <v>3</v>
      </c>
      <c r="D62" s="14" t="s">
        <v>19</v>
      </c>
      <c r="E62" s="44"/>
      <c r="F62" s="12">
        <f t="shared" si="3"/>
        <v>0</v>
      </c>
    </row>
    <row r="63" spans="1:6" x14ac:dyDescent="0.2">
      <c r="A63" s="35" t="s">
        <v>91</v>
      </c>
      <c r="B63" s="28" t="s">
        <v>92</v>
      </c>
      <c r="C63" s="13">
        <v>116</v>
      </c>
      <c r="D63" s="14" t="s">
        <v>93</v>
      </c>
      <c r="E63" s="44"/>
      <c r="F63" s="12">
        <f t="shared" si="3"/>
        <v>0</v>
      </c>
    </row>
    <row r="64" spans="1:6" x14ac:dyDescent="0.2">
      <c r="A64" s="35" t="s">
        <v>94</v>
      </c>
      <c r="B64" s="28" t="s">
        <v>95</v>
      </c>
      <c r="C64" s="13">
        <v>2320</v>
      </c>
      <c r="D64" s="14" t="s">
        <v>93</v>
      </c>
      <c r="E64" s="44"/>
      <c r="F64" s="12">
        <f t="shared" si="3"/>
        <v>0</v>
      </c>
    </row>
    <row r="65" spans="1:6" x14ac:dyDescent="0.2">
      <c r="A65" s="35" t="s">
        <v>96</v>
      </c>
      <c r="B65" s="28" t="s">
        <v>97</v>
      </c>
      <c r="C65" s="13">
        <v>8192</v>
      </c>
      <c r="D65" s="14" t="s">
        <v>93</v>
      </c>
      <c r="E65" s="44"/>
      <c r="F65" s="12">
        <f t="shared" si="3"/>
        <v>0</v>
      </c>
    </row>
    <row r="66" spans="1:6" x14ac:dyDescent="0.2">
      <c r="A66" s="76">
        <v>19855</v>
      </c>
      <c r="B66" s="28" t="s">
        <v>98</v>
      </c>
      <c r="C66" s="13">
        <v>2989</v>
      </c>
      <c r="D66" s="14" t="s">
        <v>93</v>
      </c>
      <c r="E66" s="44"/>
      <c r="F66" s="12">
        <f t="shared" si="3"/>
        <v>0</v>
      </c>
    </row>
    <row r="67" spans="1:6" x14ac:dyDescent="0.2">
      <c r="A67" s="76">
        <v>19856</v>
      </c>
      <c r="B67" s="28" t="s">
        <v>99</v>
      </c>
      <c r="C67" s="13">
        <v>818</v>
      </c>
      <c r="D67" s="14" t="s">
        <v>93</v>
      </c>
      <c r="E67" s="44"/>
      <c r="F67" s="12">
        <f t="shared" si="3"/>
        <v>0</v>
      </c>
    </row>
    <row r="68" spans="1:6" x14ac:dyDescent="0.2">
      <c r="A68" s="76">
        <v>19857</v>
      </c>
      <c r="B68" s="28" t="s">
        <v>100</v>
      </c>
      <c r="C68" s="13">
        <v>930</v>
      </c>
      <c r="D68" s="14" t="s">
        <v>93</v>
      </c>
      <c r="E68" s="44"/>
      <c r="F68" s="12">
        <f t="shared" si="3"/>
        <v>0</v>
      </c>
    </row>
    <row r="69" spans="1:6" x14ac:dyDescent="0.2">
      <c r="A69" s="35" t="s">
        <v>101</v>
      </c>
      <c r="B69" s="28" t="s">
        <v>102</v>
      </c>
      <c r="C69" s="13">
        <v>186</v>
      </c>
      <c r="D69" s="14" t="s">
        <v>19</v>
      </c>
      <c r="E69" s="44"/>
      <c r="F69" s="12">
        <f t="shared" si="3"/>
        <v>0</v>
      </c>
    </row>
    <row r="70" spans="1:6" x14ac:dyDescent="0.2">
      <c r="A70" s="35" t="s">
        <v>103</v>
      </c>
      <c r="B70" s="28" t="s">
        <v>104</v>
      </c>
      <c r="C70" s="13">
        <v>134</v>
      </c>
      <c r="D70" s="14" t="s">
        <v>19</v>
      </c>
      <c r="E70" s="44"/>
      <c r="F70" s="12">
        <f t="shared" si="3"/>
        <v>0</v>
      </c>
    </row>
    <row r="71" spans="1:6" x14ac:dyDescent="0.2">
      <c r="A71" s="35" t="s">
        <v>105</v>
      </c>
      <c r="B71" s="28" t="s">
        <v>106</v>
      </c>
      <c r="C71" s="13">
        <v>314</v>
      </c>
      <c r="D71" s="14" t="s">
        <v>93</v>
      </c>
      <c r="E71" s="44"/>
      <c r="F71" s="12">
        <f t="shared" si="3"/>
        <v>0</v>
      </c>
    </row>
    <row r="72" spans="1:6" x14ac:dyDescent="0.2">
      <c r="A72" s="35" t="s">
        <v>107</v>
      </c>
      <c r="B72" s="28" t="s">
        <v>108</v>
      </c>
      <c r="C72" s="13">
        <v>330</v>
      </c>
      <c r="D72" s="14" t="s">
        <v>93</v>
      </c>
      <c r="E72" s="44"/>
      <c r="F72" s="12">
        <f t="shared" si="3"/>
        <v>0</v>
      </c>
    </row>
    <row r="73" spans="1:6" x14ac:dyDescent="0.2">
      <c r="A73" s="76">
        <v>84195</v>
      </c>
      <c r="B73" s="28" t="s">
        <v>109</v>
      </c>
      <c r="C73" s="13">
        <v>280</v>
      </c>
      <c r="D73" s="14" t="s">
        <v>93</v>
      </c>
      <c r="E73" s="44"/>
      <c r="F73" s="12">
        <f t="shared" si="3"/>
        <v>0</v>
      </c>
    </row>
    <row r="74" spans="1:6" x14ac:dyDescent="0.2">
      <c r="A74" s="76">
        <v>82211</v>
      </c>
      <c r="B74" s="28" t="s">
        <v>110</v>
      </c>
      <c r="C74" s="13">
        <v>280</v>
      </c>
      <c r="D74" s="14" t="s">
        <v>19</v>
      </c>
      <c r="E74" s="44"/>
      <c r="F74" s="12">
        <f t="shared" si="3"/>
        <v>0</v>
      </c>
    </row>
    <row r="75" spans="1:6" x14ac:dyDescent="0.2">
      <c r="A75" s="76">
        <v>84196</v>
      </c>
      <c r="B75" s="28" t="s">
        <v>111</v>
      </c>
      <c r="C75" s="13">
        <v>148</v>
      </c>
      <c r="D75" s="14" t="s">
        <v>93</v>
      </c>
      <c r="E75" s="44"/>
      <c r="F75" s="12">
        <f t="shared" si="3"/>
        <v>0</v>
      </c>
    </row>
    <row r="76" spans="1:6" x14ac:dyDescent="0.2">
      <c r="A76" s="76">
        <v>82178</v>
      </c>
      <c r="B76" s="28" t="s">
        <v>112</v>
      </c>
      <c r="C76" s="13">
        <v>148</v>
      </c>
      <c r="D76" s="14" t="s">
        <v>19</v>
      </c>
      <c r="E76" s="44"/>
      <c r="F76" s="12">
        <f t="shared" si="3"/>
        <v>0</v>
      </c>
    </row>
    <row r="77" spans="1:6" x14ac:dyDescent="0.2">
      <c r="A77" s="35" t="s">
        <v>113</v>
      </c>
      <c r="B77" s="28" t="s">
        <v>114</v>
      </c>
      <c r="C77" s="13">
        <v>174</v>
      </c>
      <c r="D77" s="14" t="s">
        <v>93</v>
      </c>
      <c r="E77" s="44"/>
      <c r="F77" s="12">
        <f t="shared" si="3"/>
        <v>0</v>
      </c>
    </row>
    <row r="78" spans="1:6" x14ac:dyDescent="0.2">
      <c r="A78" s="35" t="s">
        <v>115</v>
      </c>
      <c r="B78" s="28" t="s">
        <v>116</v>
      </c>
      <c r="C78" s="13">
        <v>232</v>
      </c>
      <c r="D78" s="14" t="s">
        <v>93</v>
      </c>
      <c r="E78" s="44"/>
      <c r="F78" s="12">
        <f t="shared" si="3"/>
        <v>0</v>
      </c>
    </row>
    <row r="79" spans="1:6" x14ac:dyDescent="0.2">
      <c r="A79" s="35" t="s">
        <v>117</v>
      </c>
      <c r="B79" s="28" t="s">
        <v>118</v>
      </c>
      <c r="C79" s="13">
        <v>232</v>
      </c>
      <c r="D79" s="14" t="s">
        <v>93</v>
      </c>
      <c r="E79" s="44"/>
      <c r="F79" s="12">
        <f t="shared" si="3"/>
        <v>0</v>
      </c>
    </row>
    <row r="80" spans="1:6" x14ac:dyDescent="0.2">
      <c r="A80" s="35" t="s">
        <v>119</v>
      </c>
      <c r="B80" s="28" t="s">
        <v>120</v>
      </c>
      <c r="C80" s="13">
        <v>232</v>
      </c>
      <c r="D80" s="14" t="s">
        <v>93</v>
      </c>
      <c r="E80" s="44"/>
      <c r="F80" s="12">
        <f t="shared" si="3"/>
        <v>0</v>
      </c>
    </row>
    <row r="81" spans="1:6" x14ac:dyDescent="0.2">
      <c r="A81" s="35" t="s">
        <v>121</v>
      </c>
      <c r="B81" s="28" t="s">
        <v>122</v>
      </c>
      <c r="C81" s="13">
        <v>348</v>
      </c>
      <c r="D81" s="14" t="s">
        <v>19</v>
      </c>
      <c r="E81" s="44"/>
      <c r="F81" s="12">
        <f t="shared" si="3"/>
        <v>0</v>
      </c>
    </row>
    <row r="82" spans="1:6" x14ac:dyDescent="0.2">
      <c r="A82" s="35" t="s">
        <v>123</v>
      </c>
      <c r="B82" s="28" t="s">
        <v>124</v>
      </c>
      <c r="C82" s="13">
        <v>928</v>
      </c>
      <c r="D82" s="14" t="s">
        <v>19</v>
      </c>
      <c r="E82" s="44"/>
      <c r="F82" s="12">
        <f t="shared" si="3"/>
        <v>0</v>
      </c>
    </row>
    <row r="83" spans="1:6" x14ac:dyDescent="0.2">
      <c r="A83" s="35" t="s">
        <v>125</v>
      </c>
      <c r="B83" s="28" t="s">
        <v>126</v>
      </c>
      <c r="C83" s="13">
        <v>464</v>
      </c>
      <c r="D83" s="14" t="s">
        <v>19</v>
      </c>
      <c r="E83" s="44"/>
      <c r="F83" s="12">
        <f t="shared" si="3"/>
        <v>0</v>
      </c>
    </row>
    <row r="84" spans="1:6" x14ac:dyDescent="0.2">
      <c r="A84" s="35" t="s">
        <v>127</v>
      </c>
      <c r="B84" s="28" t="s">
        <v>128</v>
      </c>
      <c r="C84" s="13">
        <v>233</v>
      </c>
      <c r="D84" s="14" t="s">
        <v>19</v>
      </c>
      <c r="E84" s="44"/>
      <c r="F84" s="12">
        <f t="shared" si="3"/>
        <v>0</v>
      </c>
    </row>
    <row r="85" spans="1:6" x14ac:dyDescent="0.2">
      <c r="A85" s="35" t="s">
        <v>195</v>
      </c>
      <c r="B85" s="28" t="s">
        <v>129</v>
      </c>
      <c r="C85" s="13">
        <v>1</v>
      </c>
      <c r="D85" s="14" t="s">
        <v>21</v>
      </c>
      <c r="E85" s="44"/>
      <c r="F85" s="12">
        <f t="shared" si="3"/>
        <v>0</v>
      </c>
    </row>
    <row r="86" spans="1:6" x14ac:dyDescent="0.2">
      <c r="A86" s="35" t="s">
        <v>130</v>
      </c>
      <c r="B86" s="28" t="s">
        <v>131</v>
      </c>
      <c r="C86" s="13">
        <v>304</v>
      </c>
      <c r="D86" s="14" t="s">
        <v>93</v>
      </c>
      <c r="E86" s="44"/>
      <c r="F86" s="12">
        <f t="shared" si="3"/>
        <v>0</v>
      </c>
    </row>
    <row r="87" spans="1:6" x14ac:dyDescent="0.2">
      <c r="A87" s="35" t="s">
        <v>132</v>
      </c>
      <c r="B87" s="28" t="s">
        <v>133</v>
      </c>
      <c r="C87" s="13">
        <v>304</v>
      </c>
      <c r="D87" s="14" t="s">
        <v>19</v>
      </c>
      <c r="E87" s="44"/>
      <c r="F87" s="12">
        <f t="shared" si="3"/>
        <v>0</v>
      </c>
    </row>
    <row r="88" spans="1:6" x14ac:dyDescent="0.2">
      <c r="A88" s="35" t="s">
        <v>196</v>
      </c>
      <c r="B88" s="28" t="s">
        <v>134</v>
      </c>
      <c r="C88" s="13">
        <v>1</v>
      </c>
      <c r="D88" s="14" t="s">
        <v>21</v>
      </c>
      <c r="E88" s="44"/>
      <c r="F88" s="12">
        <f t="shared" si="3"/>
        <v>0</v>
      </c>
    </row>
    <row r="89" spans="1:6" x14ac:dyDescent="0.2">
      <c r="A89" s="76">
        <v>1360108</v>
      </c>
      <c r="B89" s="28" t="s">
        <v>135</v>
      </c>
      <c r="C89" s="13">
        <v>304</v>
      </c>
      <c r="D89" s="14" t="s">
        <v>19</v>
      </c>
      <c r="E89" s="44"/>
      <c r="F89" s="12">
        <f t="shared" si="3"/>
        <v>0</v>
      </c>
    </row>
    <row r="90" spans="1:6" x14ac:dyDescent="0.2">
      <c r="A90" s="35" t="s">
        <v>136</v>
      </c>
      <c r="B90" s="28" t="s">
        <v>137</v>
      </c>
      <c r="C90" s="13">
        <v>304</v>
      </c>
      <c r="D90" s="14" t="s">
        <v>19</v>
      </c>
      <c r="E90" s="44"/>
      <c r="F90" s="12">
        <f t="shared" si="3"/>
        <v>0</v>
      </c>
    </row>
    <row r="91" spans="1:6" x14ac:dyDescent="0.2">
      <c r="A91" s="35" t="s">
        <v>138</v>
      </c>
      <c r="B91" s="28" t="s">
        <v>139</v>
      </c>
      <c r="C91" s="13">
        <v>552</v>
      </c>
      <c r="D91" s="14" t="s">
        <v>19</v>
      </c>
      <c r="E91" s="44"/>
      <c r="F91" s="12">
        <f t="shared" si="3"/>
        <v>0</v>
      </c>
    </row>
    <row r="92" spans="1:6" x14ac:dyDescent="0.2">
      <c r="A92" s="35" t="s">
        <v>140</v>
      </c>
      <c r="B92" s="28" t="s">
        <v>141</v>
      </c>
      <c r="C92" s="13">
        <v>552</v>
      </c>
      <c r="D92" s="14" t="s">
        <v>19</v>
      </c>
      <c r="E92" s="44"/>
      <c r="F92" s="12">
        <f t="shared" si="3"/>
        <v>0</v>
      </c>
    </row>
    <row r="93" spans="1:6" x14ac:dyDescent="0.2">
      <c r="A93" s="76">
        <v>2207028</v>
      </c>
      <c r="B93" s="28" t="s">
        <v>142</v>
      </c>
      <c r="C93" s="13">
        <v>185</v>
      </c>
      <c r="D93" s="14" t="s">
        <v>19</v>
      </c>
      <c r="E93" s="44"/>
      <c r="F93" s="12">
        <f t="shared" si="3"/>
        <v>0</v>
      </c>
    </row>
    <row r="94" spans="1:6" x14ac:dyDescent="0.2">
      <c r="A94" s="76">
        <v>3498107</v>
      </c>
      <c r="B94" s="28" t="s">
        <v>143</v>
      </c>
      <c r="C94" s="13">
        <v>185</v>
      </c>
      <c r="D94" s="14" t="s">
        <v>19</v>
      </c>
      <c r="E94" s="44"/>
      <c r="F94" s="12">
        <f t="shared" si="3"/>
        <v>0</v>
      </c>
    </row>
    <row r="95" spans="1:6" x14ac:dyDescent="0.2">
      <c r="A95" s="35" t="s">
        <v>144</v>
      </c>
      <c r="B95" s="28" t="s">
        <v>145</v>
      </c>
      <c r="C95" s="13">
        <v>26</v>
      </c>
      <c r="D95" s="14" t="s">
        <v>19</v>
      </c>
      <c r="E95" s="44"/>
      <c r="F95" s="12">
        <f t="shared" si="3"/>
        <v>0</v>
      </c>
    </row>
    <row r="96" spans="1:6" x14ac:dyDescent="0.2">
      <c r="A96" s="35" t="s">
        <v>146</v>
      </c>
      <c r="B96" s="28" t="s">
        <v>147</v>
      </c>
      <c r="C96" s="13">
        <v>31</v>
      </c>
      <c r="D96" s="14" t="s">
        <v>19</v>
      </c>
      <c r="E96" s="44"/>
      <c r="F96" s="12">
        <f t="shared" si="3"/>
        <v>0</v>
      </c>
    </row>
    <row r="97" spans="1:6" x14ac:dyDescent="0.2">
      <c r="A97" s="35" t="s">
        <v>148</v>
      </c>
      <c r="B97" s="28" t="s">
        <v>149</v>
      </c>
      <c r="C97" s="13">
        <v>25</v>
      </c>
      <c r="D97" s="14" t="s">
        <v>19</v>
      </c>
      <c r="E97" s="44"/>
      <c r="F97" s="12">
        <f t="shared" si="3"/>
        <v>0</v>
      </c>
    </row>
    <row r="98" spans="1:6" x14ac:dyDescent="0.2">
      <c r="A98" s="35" t="s">
        <v>150</v>
      </c>
      <c r="B98" s="28" t="s">
        <v>151</v>
      </c>
      <c r="C98" s="13">
        <v>22</v>
      </c>
      <c r="D98" s="14" t="s">
        <v>19</v>
      </c>
      <c r="E98" s="44"/>
      <c r="F98" s="12">
        <f t="shared" si="3"/>
        <v>0</v>
      </c>
    </row>
    <row r="99" spans="1:6" x14ac:dyDescent="0.2">
      <c r="A99" s="35" t="s">
        <v>152</v>
      </c>
      <c r="B99" s="28" t="s">
        <v>153</v>
      </c>
      <c r="C99" s="13">
        <v>15</v>
      </c>
      <c r="D99" s="14" t="s">
        <v>19</v>
      </c>
      <c r="E99" s="44"/>
      <c r="F99" s="12">
        <f t="shared" si="3"/>
        <v>0</v>
      </c>
    </row>
    <row r="100" spans="1:6" x14ac:dyDescent="0.2">
      <c r="A100" s="35" t="s">
        <v>154</v>
      </c>
      <c r="B100" s="28" t="s">
        <v>155</v>
      </c>
      <c r="C100" s="13">
        <v>0.1</v>
      </c>
      <c r="D100" s="14" t="s">
        <v>156</v>
      </c>
      <c r="E100" s="44"/>
      <c r="F100" s="12">
        <f t="shared" si="3"/>
        <v>0</v>
      </c>
    </row>
    <row r="101" spans="1:6" x14ac:dyDescent="0.2">
      <c r="A101" s="76">
        <v>3488604</v>
      </c>
      <c r="B101" s="28" t="s">
        <v>157</v>
      </c>
      <c r="C101" s="13">
        <v>30</v>
      </c>
      <c r="D101" s="14" t="s">
        <v>19</v>
      </c>
      <c r="E101" s="44"/>
      <c r="F101" s="12">
        <f t="shared" si="3"/>
        <v>0</v>
      </c>
    </row>
    <row r="102" spans="1:6" ht="24" x14ac:dyDescent="0.2">
      <c r="A102" s="35" t="s">
        <v>158</v>
      </c>
      <c r="B102" s="28" t="s">
        <v>159</v>
      </c>
      <c r="C102" s="13">
        <v>1</v>
      </c>
      <c r="D102" s="14" t="s">
        <v>19</v>
      </c>
      <c r="E102" s="44"/>
      <c r="F102" s="12">
        <f t="shared" si="3"/>
        <v>0</v>
      </c>
    </row>
    <row r="103" spans="1:6" ht="24" x14ac:dyDescent="0.2">
      <c r="A103" s="35" t="s">
        <v>160</v>
      </c>
      <c r="B103" s="28" t="s">
        <v>161</v>
      </c>
      <c r="C103" s="13">
        <v>1</v>
      </c>
      <c r="D103" s="14" t="s">
        <v>19</v>
      </c>
      <c r="E103" s="44"/>
      <c r="F103" s="12">
        <f t="shared" si="3"/>
        <v>0</v>
      </c>
    </row>
    <row r="104" spans="1:6" x14ac:dyDescent="0.2">
      <c r="A104" s="35" t="s">
        <v>162</v>
      </c>
      <c r="B104" s="28" t="s">
        <v>163</v>
      </c>
      <c r="C104" s="13">
        <v>1</v>
      </c>
      <c r="D104" s="14" t="s">
        <v>21</v>
      </c>
      <c r="E104" s="44"/>
      <c r="F104" s="12">
        <f t="shared" si="3"/>
        <v>0</v>
      </c>
    </row>
    <row r="105" spans="1:6" x14ac:dyDescent="0.2">
      <c r="A105" s="36"/>
      <c r="B105" s="29" t="s">
        <v>1</v>
      </c>
      <c r="C105" s="22"/>
      <c r="D105" s="22"/>
      <c r="E105" s="22"/>
      <c r="F105" s="25">
        <f>SUM(F61:F104)</f>
        <v>0</v>
      </c>
    </row>
    <row r="106" spans="1:6" x14ac:dyDescent="0.2">
      <c r="A106" s="37" t="s">
        <v>9</v>
      </c>
      <c r="B106" s="30" t="s">
        <v>15</v>
      </c>
      <c r="C106" s="80">
        <v>0</v>
      </c>
      <c r="D106" s="10"/>
      <c r="E106" s="11"/>
      <c r="F106" s="23">
        <f>F105*C106</f>
        <v>0</v>
      </c>
    </row>
    <row r="108" spans="1:6" ht="15" x14ac:dyDescent="0.2">
      <c r="A108" s="33"/>
      <c r="B108" s="43" t="s">
        <v>164</v>
      </c>
      <c r="C108" s="24"/>
      <c r="D108" s="24"/>
      <c r="E108" s="24"/>
      <c r="F108" s="24"/>
    </row>
    <row r="109" spans="1:6" x14ac:dyDescent="0.2">
      <c r="A109" s="34"/>
      <c r="B109" s="27" t="s">
        <v>5</v>
      </c>
      <c r="C109" s="8"/>
      <c r="D109" s="8"/>
      <c r="E109" s="9"/>
      <c r="F109" s="9" t="s">
        <v>0</v>
      </c>
    </row>
    <row r="110" spans="1:6" x14ac:dyDescent="0.2">
      <c r="A110" s="36"/>
      <c r="B110" s="29" t="s">
        <v>1</v>
      </c>
      <c r="C110" s="22"/>
      <c r="D110" s="22"/>
      <c r="E110" s="22"/>
      <c r="F110" s="45"/>
    </row>
    <row r="111" spans="1:6" x14ac:dyDescent="0.2">
      <c r="A111" s="37" t="s">
        <v>9</v>
      </c>
      <c r="B111" s="30" t="s">
        <v>15</v>
      </c>
      <c r="C111" s="80">
        <v>0</v>
      </c>
      <c r="D111" s="10"/>
      <c r="E111" s="11"/>
      <c r="F111" s="23">
        <f>F110*C111</f>
        <v>0</v>
      </c>
    </row>
    <row r="113" spans="1:6" ht="15" x14ac:dyDescent="0.2">
      <c r="A113" s="33"/>
      <c r="B113" s="43" t="s">
        <v>165</v>
      </c>
      <c r="C113" s="24"/>
      <c r="D113" s="24"/>
      <c r="E113" s="24"/>
      <c r="F113" s="24"/>
    </row>
    <row r="114" spans="1:6" x14ac:dyDescent="0.2">
      <c r="A114" s="34"/>
      <c r="B114" s="27" t="s">
        <v>5</v>
      </c>
      <c r="C114" s="8"/>
      <c r="D114" s="8"/>
      <c r="E114" s="9"/>
      <c r="F114" s="9" t="s">
        <v>0</v>
      </c>
    </row>
    <row r="115" spans="1:6" x14ac:dyDescent="0.2">
      <c r="A115" s="36"/>
      <c r="B115" s="29" t="s">
        <v>1</v>
      </c>
      <c r="C115" s="22"/>
      <c r="D115" s="22"/>
      <c r="E115" s="22"/>
      <c r="F115" s="45"/>
    </row>
    <row r="116" spans="1:6" x14ac:dyDescent="0.2">
      <c r="A116" s="37" t="s">
        <v>9</v>
      </c>
      <c r="B116" s="30" t="s">
        <v>15</v>
      </c>
      <c r="C116" s="80">
        <v>0</v>
      </c>
      <c r="D116" s="10"/>
      <c r="E116" s="11"/>
      <c r="F116" s="23">
        <f>F115*C116</f>
        <v>0</v>
      </c>
    </row>
    <row r="118" spans="1:6" ht="15" x14ac:dyDescent="0.2">
      <c r="A118" s="33"/>
      <c r="B118" s="43" t="s">
        <v>172</v>
      </c>
      <c r="C118" s="24"/>
      <c r="D118" s="24"/>
      <c r="E118" s="24"/>
      <c r="F118" s="24"/>
    </row>
    <row r="119" spans="1:6" x14ac:dyDescent="0.2">
      <c r="A119" s="34"/>
      <c r="B119" s="27" t="s">
        <v>5</v>
      </c>
      <c r="C119" s="8"/>
      <c r="D119" s="8"/>
      <c r="E119" s="9"/>
      <c r="F119" s="9" t="s">
        <v>0</v>
      </c>
    </row>
    <row r="120" spans="1:6" x14ac:dyDescent="0.2">
      <c r="A120" s="36"/>
      <c r="B120" s="29" t="s">
        <v>1</v>
      </c>
      <c r="C120" s="22"/>
      <c r="D120" s="22"/>
      <c r="E120" s="22"/>
      <c r="F120" s="45"/>
    </row>
    <row r="121" spans="1:6" x14ac:dyDescent="0.2">
      <c r="A121" s="37" t="s">
        <v>9</v>
      </c>
      <c r="B121" s="30" t="s">
        <v>15</v>
      </c>
      <c r="C121" s="80">
        <v>0</v>
      </c>
      <c r="D121" s="10"/>
      <c r="E121" s="11"/>
      <c r="F121" s="23">
        <f>F120*C121</f>
        <v>0</v>
      </c>
    </row>
    <row r="123" spans="1:6" ht="15" x14ac:dyDescent="0.2">
      <c r="A123" s="33"/>
      <c r="B123" s="43" t="s">
        <v>166</v>
      </c>
      <c r="C123" s="24"/>
      <c r="D123" s="24"/>
      <c r="E123" s="24"/>
      <c r="F123" s="24"/>
    </row>
    <row r="124" spans="1:6" x14ac:dyDescent="0.2">
      <c r="A124" s="34"/>
      <c r="B124" s="27" t="s">
        <v>5</v>
      </c>
      <c r="C124" s="8"/>
      <c r="D124" s="8"/>
      <c r="E124" s="9"/>
      <c r="F124" s="9" t="s">
        <v>0</v>
      </c>
    </row>
    <row r="125" spans="1:6" x14ac:dyDescent="0.2">
      <c r="A125" s="36"/>
      <c r="B125" s="29" t="s">
        <v>1</v>
      </c>
      <c r="C125" s="22"/>
      <c r="D125" s="22"/>
      <c r="E125" s="22"/>
      <c r="F125" s="45"/>
    </row>
    <row r="126" spans="1:6" x14ac:dyDescent="0.2">
      <c r="A126" s="37" t="s">
        <v>9</v>
      </c>
      <c r="B126" s="30" t="s">
        <v>15</v>
      </c>
      <c r="C126" s="80">
        <v>0</v>
      </c>
      <c r="D126" s="10"/>
      <c r="E126" s="11"/>
      <c r="F126" s="23">
        <f>F125*C126</f>
        <v>0</v>
      </c>
    </row>
    <row r="128" spans="1:6" ht="15" x14ac:dyDescent="0.2">
      <c r="A128" s="33"/>
      <c r="B128" s="43" t="s">
        <v>167</v>
      </c>
      <c r="C128" s="24"/>
      <c r="D128" s="24"/>
      <c r="E128" s="24"/>
      <c r="F128" s="24"/>
    </row>
    <row r="129" spans="1:6" x14ac:dyDescent="0.2">
      <c r="A129" s="34"/>
      <c r="B129" s="27" t="s">
        <v>5</v>
      </c>
      <c r="C129" s="8"/>
      <c r="D129" s="8"/>
      <c r="E129" s="9"/>
      <c r="F129" s="9" t="s">
        <v>0</v>
      </c>
    </row>
    <row r="130" spans="1:6" x14ac:dyDescent="0.2">
      <c r="A130" s="36"/>
      <c r="B130" s="29" t="s">
        <v>1</v>
      </c>
      <c r="C130" s="22"/>
      <c r="D130" s="22"/>
      <c r="E130" s="22"/>
      <c r="F130" s="45"/>
    </row>
    <row r="131" spans="1:6" x14ac:dyDescent="0.2">
      <c r="A131" s="37" t="s">
        <v>9</v>
      </c>
      <c r="B131" s="30" t="s">
        <v>15</v>
      </c>
      <c r="C131" s="80">
        <v>0</v>
      </c>
      <c r="D131" s="10"/>
      <c r="E131" s="11"/>
      <c r="F131" s="23">
        <f>F130*C131</f>
        <v>0</v>
      </c>
    </row>
    <row r="133" spans="1:6" ht="15" x14ac:dyDescent="0.2">
      <c r="A133" s="33"/>
      <c r="B133" s="43" t="s">
        <v>168</v>
      </c>
      <c r="C133" s="24"/>
      <c r="D133" s="24"/>
      <c r="E133" s="24"/>
      <c r="F133" s="24"/>
    </row>
    <row r="134" spans="1:6" x14ac:dyDescent="0.2">
      <c r="A134" s="34"/>
      <c r="B134" s="27" t="s">
        <v>5</v>
      </c>
      <c r="C134" s="8"/>
      <c r="D134" s="8"/>
      <c r="E134" s="9"/>
      <c r="F134" s="9" t="s">
        <v>0</v>
      </c>
    </row>
    <row r="135" spans="1:6" x14ac:dyDescent="0.2">
      <c r="A135" s="36"/>
      <c r="B135" s="29" t="s">
        <v>1</v>
      </c>
      <c r="C135" s="22"/>
      <c r="D135" s="22"/>
      <c r="E135" s="22"/>
      <c r="F135" s="45"/>
    </row>
    <row r="136" spans="1:6" x14ac:dyDescent="0.2">
      <c r="A136" s="37" t="s">
        <v>9</v>
      </c>
      <c r="B136" s="30" t="s">
        <v>15</v>
      </c>
      <c r="C136" s="80">
        <v>0</v>
      </c>
      <c r="D136" s="10"/>
      <c r="E136" s="11"/>
      <c r="F136" s="23">
        <f>F135*C136</f>
        <v>0</v>
      </c>
    </row>
    <row r="138" spans="1:6" ht="15" x14ac:dyDescent="0.2">
      <c r="A138" s="33"/>
      <c r="B138" s="43" t="s">
        <v>184</v>
      </c>
      <c r="C138" s="24"/>
      <c r="D138" s="24"/>
      <c r="E138" s="24"/>
      <c r="F138" s="24"/>
    </row>
    <row r="139" spans="1:6" x14ac:dyDescent="0.2">
      <c r="A139" s="34" t="s">
        <v>4</v>
      </c>
      <c r="B139" s="27" t="s">
        <v>5</v>
      </c>
      <c r="C139" s="8" t="s">
        <v>6</v>
      </c>
      <c r="D139" s="8" t="s">
        <v>7</v>
      </c>
      <c r="E139" s="9" t="s">
        <v>8</v>
      </c>
      <c r="F139" s="9" t="s">
        <v>0</v>
      </c>
    </row>
    <row r="140" spans="1:6" x14ac:dyDescent="0.2">
      <c r="A140" s="47" t="s">
        <v>174</v>
      </c>
      <c r="B140" s="48" t="s">
        <v>173</v>
      </c>
      <c r="C140" s="49">
        <v>1</v>
      </c>
      <c r="D140" s="14" t="s">
        <v>19</v>
      </c>
      <c r="E140" s="50"/>
      <c r="F140" s="12">
        <f>E140*C140</f>
        <v>0</v>
      </c>
    </row>
    <row r="141" spans="1:6" x14ac:dyDescent="0.2">
      <c r="A141" s="36"/>
      <c r="B141" s="29" t="s">
        <v>1</v>
      </c>
      <c r="C141" s="22"/>
      <c r="D141" s="22"/>
      <c r="E141" s="22"/>
      <c r="F141" s="51">
        <f>SUM(F140:F140)</f>
        <v>0</v>
      </c>
    </row>
    <row r="142" spans="1:6" x14ac:dyDescent="0.2">
      <c r="A142" s="37" t="s">
        <v>9</v>
      </c>
      <c r="B142" s="30" t="s">
        <v>15</v>
      </c>
      <c r="C142" s="80">
        <v>0</v>
      </c>
      <c r="D142" s="10"/>
      <c r="E142" s="11"/>
      <c r="F142" s="23">
        <f>F141*C142</f>
        <v>0</v>
      </c>
    </row>
    <row r="144" spans="1:6" ht="15" x14ac:dyDescent="0.2">
      <c r="A144" s="33"/>
      <c r="B144" s="43" t="s">
        <v>169</v>
      </c>
      <c r="C144" s="24"/>
      <c r="D144" s="24"/>
      <c r="E144" s="24"/>
      <c r="F144" s="24"/>
    </row>
    <row r="145" spans="1:6" x14ac:dyDescent="0.2">
      <c r="A145" s="34"/>
      <c r="B145" s="27" t="s">
        <v>5</v>
      </c>
      <c r="C145" s="8" t="s">
        <v>6</v>
      </c>
      <c r="D145" s="8" t="s">
        <v>7</v>
      </c>
      <c r="E145" s="9" t="s">
        <v>8</v>
      </c>
      <c r="F145" s="9" t="s">
        <v>0</v>
      </c>
    </row>
    <row r="146" spans="1:6" x14ac:dyDescent="0.2">
      <c r="A146" s="36"/>
      <c r="B146" s="29" t="s">
        <v>1</v>
      </c>
      <c r="C146" s="22"/>
      <c r="D146" s="22"/>
      <c r="E146" s="22"/>
      <c r="F146" s="45"/>
    </row>
    <row r="147" spans="1:6" x14ac:dyDescent="0.2">
      <c r="A147" s="37" t="s">
        <v>9</v>
      </c>
      <c r="B147" s="30" t="s">
        <v>15</v>
      </c>
      <c r="C147" s="80">
        <v>0</v>
      </c>
      <c r="D147" s="10"/>
      <c r="E147" s="11"/>
      <c r="F147" s="23">
        <f>F146*C147</f>
        <v>0</v>
      </c>
    </row>
  </sheetData>
  <sheetProtection sheet="1" objects="1" scenarios="1"/>
  <protectedRanges>
    <protectedRange sqref="F146" name="Oblast17"/>
    <protectedRange sqref="E140" name="Oblast16"/>
    <protectedRange sqref="F135" name="Oblast15"/>
    <protectedRange sqref="F135" name="Oblast14"/>
    <protectedRange sqref="F130" name="Oblast13"/>
    <protectedRange sqref="F125" name="Oblast12"/>
    <protectedRange sqref="F120" name="Oblast11"/>
    <protectedRange sqref="G1" name="Oblast10"/>
    <protectedRange sqref="F115" name="Oblast9"/>
    <protectedRange sqref="F110" name="Oblast8"/>
    <protectedRange sqref="E4:E140" name="Oblast7"/>
    <protectedRange sqref="C142:C147" name="Oblast6"/>
    <protectedRange sqref="C106:C136" name="Oblast5"/>
    <protectedRange sqref="C57" name="Oblast4"/>
    <protectedRange sqref="C40" name="Oblast3"/>
    <protectedRange sqref="C21" name="Oblast2"/>
    <protectedRange sqref="C7" name="Oblast1"/>
  </protectedRanges>
  <phoneticPr fontId="0" type="noConversion"/>
  <printOptions horizontalCentered="1"/>
  <pageMargins left="0.39370078740157483" right="0.23622047244094491" top="0.39370078740157483" bottom="0.39370078740157483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selection activeCell="D7" sqref="D7"/>
    </sheetView>
  </sheetViews>
  <sheetFormatPr defaultRowHeight="12.75" x14ac:dyDescent="0.2"/>
  <cols>
    <col min="1" max="1" width="14.7109375" style="38" customWidth="1"/>
    <col min="2" max="2" width="44.42578125" style="31" customWidth="1"/>
    <col min="3" max="3" width="5.7109375" customWidth="1"/>
    <col min="4" max="4" width="4.7109375" customWidth="1"/>
    <col min="5" max="5" width="13.7109375" customWidth="1"/>
    <col min="6" max="6" width="14.7109375" customWidth="1"/>
    <col min="7" max="7" width="11.42578125" bestFit="1" customWidth="1"/>
  </cols>
  <sheetData>
    <row r="1" spans="1:6" ht="15.75" x14ac:dyDescent="0.25">
      <c r="A1" s="32" t="s">
        <v>185</v>
      </c>
      <c r="B1" s="26"/>
      <c r="C1" s="21"/>
      <c r="D1" s="21"/>
      <c r="E1" s="21"/>
      <c r="F1" s="19"/>
    </row>
    <row r="2" spans="1:6" ht="15" x14ac:dyDescent="0.2">
      <c r="A2" s="33"/>
      <c r="B2" s="43" t="s">
        <v>186</v>
      </c>
      <c r="C2" s="24"/>
      <c r="D2" s="24"/>
      <c r="E2" s="24"/>
      <c r="F2" s="24"/>
    </row>
    <row r="3" spans="1:6" x14ac:dyDescent="0.2">
      <c r="A3" s="34" t="s">
        <v>4</v>
      </c>
      <c r="B3" s="27" t="s">
        <v>5</v>
      </c>
      <c r="C3" s="8" t="s">
        <v>6</v>
      </c>
      <c r="D3" s="8" t="s">
        <v>7</v>
      </c>
      <c r="E3" s="9" t="s">
        <v>8</v>
      </c>
      <c r="F3" s="9" t="s">
        <v>0</v>
      </c>
    </row>
    <row r="4" spans="1:6" ht="24" x14ac:dyDescent="0.2">
      <c r="A4" s="62" t="s">
        <v>175</v>
      </c>
      <c r="B4" s="63" t="s">
        <v>181</v>
      </c>
      <c r="C4" s="64">
        <v>3</v>
      </c>
      <c r="D4" s="65" t="s">
        <v>19</v>
      </c>
      <c r="E4" s="50"/>
      <c r="F4" s="66">
        <f>E4*C4</f>
        <v>0</v>
      </c>
    </row>
    <row r="5" spans="1:6" x14ac:dyDescent="0.2">
      <c r="A5" s="62" t="s">
        <v>176</v>
      </c>
      <c r="B5" s="63" t="s">
        <v>182</v>
      </c>
      <c r="C5" s="64">
        <v>3</v>
      </c>
      <c r="D5" s="65" t="s">
        <v>19</v>
      </c>
      <c r="E5" s="50"/>
      <c r="F5" s="66">
        <f>E5*C5</f>
        <v>0</v>
      </c>
    </row>
    <row r="6" spans="1:6" x14ac:dyDescent="0.2">
      <c r="A6" s="36"/>
      <c r="B6" s="29" t="s">
        <v>1</v>
      </c>
      <c r="C6" s="22"/>
      <c r="D6" s="22"/>
      <c r="E6" s="22"/>
      <c r="F6" s="51">
        <f>SUM(F4:F5)</f>
        <v>0</v>
      </c>
    </row>
    <row r="7" spans="1:6" x14ac:dyDescent="0.2">
      <c r="A7" s="37" t="s">
        <v>9</v>
      </c>
      <c r="B7" s="30" t="s">
        <v>15</v>
      </c>
      <c r="C7" s="80">
        <v>0</v>
      </c>
      <c r="D7" s="79"/>
      <c r="E7" s="11"/>
      <c r="F7" s="23">
        <f>F6*C7</f>
        <v>0</v>
      </c>
    </row>
    <row r="9" spans="1:6" x14ac:dyDescent="0.2">
      <c r="A9" s="38" t="s">
        <v>177</v>
      </c>
    </row>
    <row r="10" spans="1:6" x14ac:dyDescent="0.2">
      <c r="A10" s="67" t="s">
        <v>180</v>
      </c>
      <c r="B10" s="52"/>
      <c r="C10" s="53"/>
      <c r="D10" s="53"/>
      <c r="E10" s="53"/>
      <c r="F10" s="53"/>
    </row>
  </sheetData>
  <sheetProtection sheet="1" objects="1" scenarios="1"/>
  <protectedRanges>
    <protectedRange sqref="C7" name="Oblast2"/>
    <protectedRange sqref="E4:E5" name="Oblast1"/>
  </protectedRanges>
  <printOptions horizontalCentered="1"/>
  <pageMargins left="0.39370078740157483" right="0.23622047244094491" top="0.39370078740157483" bottom="0.39370078740157483" header="0" footer="0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03B44F7077B64CAB77F6C31EFD565E" ma:contentTypeVersion="" ma:contentTypeDescription="Vytvoří nový dokument" ma:contentTypeScope="" ma:versionID="8f3e7f20bd1bc17c4e2856484e7142e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A1ED7C7-E1FB-4C7B-90E5-AA49593FA2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1B6CB23-2439-4CB1-A856-AD2A5B3DA1A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605B88-B678-446E-986D-FC99E047776B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Rozpočet-rekonstrukce</vt:lpstr>
      <vt:lpstr>Rozpočet-zkoušky a kontroly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Schejbal Roman</dc:creator>
  <cp:lastModifiedBy>Beluhová Eliška</cp:lastModifiedBy>
  <cp:lastPrinted>2019-04-23T11:34:17Z</cp:lastPrinted>
  <dcterms:created xsi:type="dcterms:W3CDTF">2001-05-14T05:19:07Z</dcterms:created>
  <dcterms:modified xsi:type="dcterms:W3CDTF">2019-05-24T12:22:24Z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0x010100DB03B44F7077B64CAB77F6C31EFD565E</vt:lpwstr>
  </property>
</Properties>
</file>