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184" i="1" l="1"/>
  <c r="I34" i="1"/>
  <c r="G34" i="1"/>
  <c r="J12" i="1" l="1"/>
  <c r="J30" i="1"/>
  <c r="G119" i="1" l="1"/>
  <c r="I16" i="1" l="1"/>
  <c r="K107" i="1" l="1"/>
  <c r="I107" i="1"/>
  <c r="K92" i="1"/>
  <c r="I92" i="1"/>
  <c r="K37" i="1"/>
  <c r="I37" i="1"/>
  <c r="M107" i="1" l="1"/>
  <c r="M92" i="1"/>
  <c r="M37" i="1"/>
  <c r="K22" i="1"/>
  <c r="I22" i="1"/>
  <c r="M22" i="1" l="1"/>
  <c r="I20" i="1"/>
  <c r="I180" i="1" l="1"/>
  <c r="I179" i="1"/>
  <c r="I178" i="1"/>
  <c r="I177" i="1"/>
  <c r="G180" i="1"/>
  <c r="G179" i="1"/>
  <c r="G178" i="1"/>
  <c r="G177" i="1"/>
  <c r="I169" i="1"/>
  <c r="I168" i="1"/>
  <c r="I167" i="1"/>
  <c r="G169" i="1"/>
  <c r="G168" i="1"/>
  <c r="G167" i="1"/>
  <c r="I159" i="1"/>
  <c r="I158" i="1"/>
  <c r="I157" i="1"/>
  <c r="I156" i="1"/>
  <c r="G159" i="1"/>
  <c r="G158" i="1"/>
  <c r="G157" i="1"/>
  <c r="G156" i="1"/>
  <c r="I148" i="1"/>
  <c r="I147" i="1"/>
  <c r="I146" i="1"/>
  <c r="G148" i="1"/>
  <c r="G147" i="1"/>
  <c r="G146" i="1"/>
  <c r="I138" i="1"/>
  <c r="I137" i="1"/>
  <c r="G138" i="1"/>
  <c r="G137" i="1"/>
  <c r="I129" i="1"/>
  <c r="I127" i="1"/>
  <c r="I128" i="1"/>
  <c r="I126" i="1"/>
  <c r="G129" i="1"/>
  <c r="G128" i="1"/>
  <c r="G127" i="1"/>
  <c r="G126" i="1"/>
  <c r="I118" i="1"/>
  <c r="I115" i="1"/>
  <c r="I114" i="1"/>
  <c r="G118" i="1"/>
  <c r="G115" i="1"/>
  <c r="G114" i="1"/>
  <c r="I119" i="1" l="1"/>
  <c r="J114" i="1" s="1"/>
  <c r="G170" i="1"/>
  <c r="I181" i="1"/>
  <c r="G181" i="1"/>
  <c r="I160" i="1"/>
  <c r="G160" i="1"/>
  <c r="I139" i="1"/>
  <c r="I130" i="1"/>
  <c r="G130" i="1"/>
  <c r="G149" i="1"/>
  <c r="I170" i="1"/>
  <c r="I149" i="1"/>
  <c r="G139" i="1"/>
  <c r="I103" i="1"/>
  <c r="I102" i="1"/>
  <c r="I101" i="1"/>
  <c r="I100" i="1"/>
  <c r="I99" i="1"/>
  <c r="G103" i="1"/>
  <c r="G102" i="1"/>
  <c r="G101" i="1"/>
  <c r="G100" i="1"/>
  <c r="G99" i="1"/>
  <c r="I88" i="1"/>
  <c r="I87" i="1"/>
  <c r="I86" i="1"/>
  <c r="I85" i="1"/>
  <c r="I84" i="1"/>
  <c r="G88" i="1"/>
  <c r="G87" i="1"/>
  <c r="G86" i="1"/>
  <c r="G85" i="1"/>
  <c r="G84" i="1"/>
  <c r="I76" i="1"/>
  <c r="I75" i="1"/>
  <c r="I74" i="1"/>
  <c r="I73" i="1"/>
  <c r="G76" i="1"/>
  <c r="G75" i="1"/>
  <c r="G74" i="1"/>
  <c r="G73" i="1"/>
  <c r="I65" i="1"/>
  <c r="I64" i="1"/>
  <c r="I63" i="1"/>
  <c r="G65" i="1"/>
  <c r="G64" i="1"/>
  <c r="G63" i="1"/>
  <c r="I55" i="1"/>
  <c r="I56" i="1" s="1"/>
  <c r="G55" i="1"/>
  <c r="G56" i="1" s="1"/>
  <c r="I47" i="1"/>
  <c r="I46" i="1"/>
  <c r="I45" i="1"/>
  <c r="I44" i="1"/>
  <c r="G47" i="1"/>
  <c r="G46" i="1"/>
  <c r="G45" i="1"/>
  <c r="G44" i="1"/>
  <c r="I33" i="1"/>
  <c r="I32" i="1"/>
  <c r="I31" i="1"/>
  <c r="I30" i="1"/>
  <c r="G33" i="1"/>
  <c r="G32" i="1"/>
  <c r="G31" i="1"/>
  <c r="G30" i="1"/>
  <c r="I15" i="1"/>
  <c r="I14" i="1"/>
  <c r="I13" i="1"/>
  <c r="I12" i="1"/>
  <c r="G16" i="1"/>
  <c r="G15" i="1"/>
  <c r="G14" i="1"/>
  <c r="G13" i="1"/>
  <c r="G12" i="1"/>
  <c r="J167" i="1" l="1"/>
  <c r="J137" i="1"/>
  <c r="J177" i="1"/>
  <c r="J156" i="1"/>
  <c r="J146" i="1"/>
  <c r="J126" i="1"/>
  <c r="G89" i="1"/>
  <c r="I66" i="1"/>
  <c r="I89" i="1"/>
  <c r="I48" i="1"/>
  <c r="I104" i="1"/>
  <c r="J55" i="1"/>
  <c r="I77" i="1"/>
  <c r="G77" i="1"/>
  <c r="I17" i="1"/>
  <c r="G48" i="1"/>
  <c r="G66" i="1"/>
  <c r="G104" i="1"/>
  <c r="G17" i="1"/>
  <c r="J99" i="1" l="1"/>
  <c r="J84" i="1"/>
  <c r="J63" i="1"/>
  <c r="J44" i="1"/>
  <c r="J73" i="1"/>
  <c r="J185" i="1" l="1"/>
</calcChain>
</file>

<file path=xl/sharedStrings.xml><?xml version="1.0" encoding="utf-8"?>
<sst xmlns="http://schemas.openxmlformats.org/spreadsheetml/2006/main" count="457" uniqueCount="77">
  <si>
    <t xml:space="preserve"> Vinohradská 12, Praha 2, 120 00</t>
  </si>
  <si>
    <t>PRAVIDELNÉ SLUŽBY</t>
  </si>
  <si>
    <t>Kód odpadu</t>
  </si>
  <si>
    <t>Název druhu odpadu</t>
  </si>
  <si>
    <t>Nádoba na odpad</t>
  </si>
  <si>
    <t>Četnost svozu ročně</t>
  </si>
  <si>
    <t>cena za pronájem nádob (Kč/rok)</t>
  </si>
  <si>
    <t>cena za svoz (Kč/rok)</t>
  </si>
  <si>
    <t>Celková cena za rok (bez DPH)</t>
  </si>
  <si>
    <t>Objem nádoby</t>
  </si>
  <si>
    <t>Počet nádob</t>
  </si>
  <si>
    <t>15 01 01</t>
  </si>
  <si>
    <t>papír a lepenkové obaly</t>
  </si>
  <si>
    <t>1100l</t>
  </si>
  <si>
    <t>15 01 02</t>
  </si>
  <si>
    <t>plastové obaly</t>
  </si>
  <si>
    <t>15 01 07</t>
  </si>
  <si>
    <t>skleněné obaly</t>
  </si>
  <si>
    <t>240l</t>
  </si>
  <si>
    <t>absorpční činidla, filtrační materiály</t>
  </si>
  <si>
    <t>110l</t>
  </si>
  <si>
    <t>20 03 01</t>
  </si>
  <si>
    <t>směsný komunální odpad</t>
  </si>
  <si>
    <t>Hybešova 10, Praha 8, 186 72</t>
  </si>
  <si>
    <t>Beethovenova 4, Brno, 602 00</t>
  </si>
  <si>
    <t>Objem nádoby (l)</t>
  </si>
  <si>
    <t>120l</t>
  </si>
  <si>
    <t>Osvoboditelů 187, Zlín, 706 01</t>
  </si>
  <si>
    <t>U Tří lvů 1, České Budějovice, 370 01</t>
  </si>
  <si>
    <t>Havlíčkova 292, Hradec Králové, 500 01</t>
  </si>
  <si>
    <t>Dr. Šmerala 2, Ostrava, 702 00</t>
  </si>
  <si>
    <t>sv. Anežky České 29, Pardubice, 530 02</t>
  </si>
  <si>
    <t>Jednotková cena 1 pytel (Kč)</t>
  </si>
  <si>
    <t>náměstí Míru 2363/10, Plzeň, 301 00</t>
  </si>
  <si>
    <r>
      <t>Objem nádoby (l,m</t>
    </r>
    <r>
      <rPr>
        <b/>
        <vertAlign val="superscript"/>
        <sz val="10"/>
        <rFont val="Calibri"/>
        <family val="2"/>
        <charset val="238"/>
      </rPr>
      <t>3</t>
    </r>
    <r>
      <rPr>
        <b/>
        <sz val="10"/>
        <rFont val="Calibri"/>
        <family val="2"/>
        <charset val="238"/>
      </rPr>
      <t>)</t>
    </r>
  </si>
  <si>
    <t>Zítkova 3, Karlovy Vary, 360 01</t>
  </si>
  <si>
    <t>20 02 01</t>
  </si>
  <si>
    <t>biologicky rozložitelný odpad</t>
  </si>
  <si>
    <t>Masarykovo náměstí 42, Jihlava, 586 01</t>
  </si>
  <si>
    <t>Na Schodech 10, Ústí nad Labem, 400 01</t>
  </si>
  <si>
    <t xml:space="preserve"> Modrá 1048, Liberec, 460 06</t>
  </si>
  <si>
    <t>Horní náměstí 21, Olomouc, 771 06</t>
  </si>
  <si>
    <t>CELKOVÁ CENA (Kč bez DPH/rok)</t>
  </si>
  <si>
    <t>CENA CELKEM (Kč bez DPH/4roky)</t>
  </si>
  <si>
    <t>1100 l</t>
  </si>
  <si>
    <t>15 02 02</t>
  </si>
  <si>
    <t>Celkem</t>
  </si>
  <si>
    <t>Cena za pytle za rok</t>
  </si>
  <si>
    <t>Vysvětlení:</t>
  </si>
  <si>
    <t>Jednotkovou cenou za svoz (Kč/svoz) zadavatel rozumí cenu za každý 1 svoz, nikoli cenu za svozy v daném měsíci celkem. Resp. například pokud je počet nádob stanoven zadavatelem v počtu 2 ks, bude vyplněna cena za svoz 1 takové nádoby, přičemž vzorec pak vynásobí počet nádob s jednotkovou cenou až v celkové ceně za svoz (Kč/rok).</t>
  </si>
  <si>
    <t>Jednotková cena za svoz jedné nádoby (Kč/svoz)</t>
  </si>
  <si>
    <t>Jednotková cena za svoz jedné nádoby  (Kč/svoz)</t>
  </si>
  <si>
    <t>Jednotková cena za pronájem 1 nádoby (Kč/měsíc)</t>
  </si>
  <si>
    <t>19 08 09</t>
  </si>
  <si>
    <t>Likvidace odpadu z lapolu (včetně přistavení cisterny, odsání a vyčištění a následného svozu odpadu)</t>
  </si>
  <si>
    <t>Předpokládaná váha odpadu (v tunách)</t>
  </si>
  <si>
    <t>Cena za jeden celý svoz (tedy za 3 tuny odpadu)</t>
  </si>
  <si>
    <t>Cena za svoz odpadů za celý rok (tedy za čtyři jednotlivé svozy v celkovém součtu objemu 12 tun)</t>
  </si>
  <si>
    <t>Předpokládané množství (tun/rok)</t>
  </si>
  <si>
    <t>Velikost VOK</t>
  </si>
  <si>
    <t>Jednotková cena za likvidaci 1 tuny</t>
  </si>
  <si>
    <t>Celková cena za likvidaci</t>
  </si>
  <si>
    <t>Jednotková cena za jeden svoz (Kč/svoz - tzn. přistavení prázdného VOK a následné odvezení plného VOK)</t>
  </si>
  <si>
    <t>Cena za svoz ročně</t>
  </si>
  <si>
    <t>20 03 07</t>
  </si>
  <si>
    <t>Objemný odpad</t>
  </si>
  <si>
    <t>13 m³</t>
  </si>
  <si>
    <t>5 m³</t>
  </si>
  <si>
    <t>Účastník vyplní pouze žlutě vyznačená pole.</t>
  </si>
  <si>
    <t>Jednotková cena za jeden svoz (Kč/svoz - objemný odpad- přistavení prázdného VOK a následné odvezení plného VOK)</t>
  </si>
  <si>
    <t>Příloha č. 4 - Tabulka pro výpočet nabídkové ceny</t>
  </si>
  <si>
    <t>Dvorská (Vsetínská) 7, Brno, 602 00</t>
  </si>
  <si>
    <t>NEPRAVIDELNÉ SLUŽBY</t>
  </si>
  <si>
    <t xml:space="preserve">papír a lepenkové obaly </t>
  </si>
  <si>
    <t xml:space="preserve">plastové obaly </t>
  </si>
  <si>
    <t xml:space="preserve">skleněné obaly </t>
  </si>
  <si>
    <t xml:space="preserve">směsný komunální odpad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</si>
</sst>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1" x14ac:knownFonts="1">
    <font>
      <sz val="11"/>
      <color theme="1"/>
      <name val="Calibri"/>
      <family val="2"/>
      <scheme val="minor"/>
    </font>
    <font>
      <b/>
      <sz val="24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/>
  </cellStyleXfs>
  <cellXfs count="453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9" fillId="0" borderId="0" xfId="0" applyFont="1"/>
    <xf numFmtId="0" fontId="2" fillId="0" borderId="19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164" fontId="10" fillId="4" borderId="29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0" fillId="0" borderId="31" xfId="0" applyFont="1" applyBorder="1" applyAlignment="1">
      <alignment vertical="center"/>
    </xf>
    <xf numFmtId="0" fontId="10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164" fontId="10" fillId="4" borderId="35" xfId="0" applyNumberFormat="1" applyFont="1" applyFill="1" applyBorder="1" applyAlignment="1">
      <alignment horizontal="center" vertical="center"/>
    </xf>
    <xf numFmtId="0" fontId="3" fillId="0" borderId="0" xfId="0" applyFont="1"/>
    <xf numFmtId="0" fontId="13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right" vertical="center" wrapText="1" indent="1"/>
    </xf>
    <xf numFmtId="164" fontId="18" fillId="4" borderId="0" xfId="0" applyNumberFormat="1" applyFont="1" applyFill="1" applyBorder="1" applyAlignment="1">
      <alignment horizontal="right" vertical="center" wrapText="1" indent="1"/>
    </xf>
    <xf numFmtId="164" fontId="19" fillId="4" borderId="0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0" fontId="0" fillId="0" borderId="0" xfId="0" applyBorder="1"/>
    <xf numFmtId="0" fontId="8" fillId="4" borderId="19" xfId="0" applyFont="1" applyFill="1" applyBorder="1" applyAlignment="1">
      <alignment horizontal="center" vertical="center" shrinkToFit="1"/>
    </xf>
    <xf numFmtId="164" fontId="4" fillId="4" borderId="0" xfId="0" applyNumberFormat="1" applyFont="1" applyFill="1"/>
    <xf numFmtId="0" fontId="0" fillId="4" borderId="0" xfId="0" applyFill="1"/>
    <xf numFmtId="0" fontId="8" fillId="4" borderId="31" xfId="0" applyFont="1" applyFill="1" applyBorder="1" applyAlignment="1">
      <alignment horizontal="center" vertical="center" shrinkToFit="1"/>
    </xf>
    <xf numFmtId="164" fontId="10" fillId="4" borderId="19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4" borderId="33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 shrinkToFit="1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164" fontId="24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25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164" fontId="26" fillId="4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1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4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164" fontId="10" fillId="4" borderId="26" xfId="1" applyNumberFormat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164" fontId="10" fillId="4" borderId="37" xfId="1" applyNumberFormat="1" applyFont="1" applyFill="1" applyBorder="1" applyAlignment="1">
      <alignment horizontal="center" vertical="center"/>
    </xf>
    <xf numFmtId="164" fontId="10" fillId="4" borderId="38" xfId="1" applyNumberFormat="1" applyFont="1" applyFill="1" applyBorder="1" applyAlignment="1">
      <alignment horizontal="center" vertical="center"/>
    </xf>
    <xf numFmtId="164" fontId="12" fillId="4" borderId="22" xfId="1" applyNumberFormat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 shrinkToFit="1"/>
    </xf>
    <xf numFmtId="164" fontId="10" fillId="4" borderId="24" xfId="1" applyNumberFormat="1" applyFont="1" applyFill="1" applyBorder="1" applyAlignment="1">
      <alignment horizontal="center" vertical="center"/>
    </xf>
    <xf numFmtId="164" fontId="10" fillId="4" borderId="19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24" xfId="1" applyFont="1" applyFill="1" applyBorder="1" applyAlignment="1">
      <alignment horizontal="center" vertical="center" wrapText="1" shrinkToFit="1"/>
    </xf>
    <xf numFmtId="164" fontId="3" fillId="0" borderId="12" xfId="1" applyNumberFormat="1" applyFont="1" applyFill="1" applyBorder="1" applyAlignment="1">
      <alignment horizontal="center" vertical="center" wrapText="1" shrinkToFit="1"/>
    </xf>
    <xf numFmtId="0" fontId="3" fillId="0" borderId="26" xfId="1" applyFont="1" applyFill="1" applyBorder="1" applyAlignment="1">
      <alignment horizontal="center" vertical="center" wrapText="1" shrinkToFit="1"/>
    </xf>
    <xf numFmtId="164" fontId="3" fillId="0" borderId="27" xfId="1" applyNumberFormat="1" applyFont="1" applyFill="1" applyBorder="1" applyAlignment="1">
      <alignment horizontal="center" vertical="center" wrapText="1" shrinkToFit="1"/>
    </xf>
    <xf numFmtId="164" fontId="10" fillId="4" borderId="12" xfId="1" applyNumberFormat="1" applyFont="1" applyFill="1" applyBorder="1" applyAlignment="1">
      <alignment horizontal="center" vertical="center"/>
    </xf>
    <xf numFmtId="0" fontId="21" fillId="4" borderId="19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 shrinkToFit="1"/>
    </xf>
    <xf numFmtId="164" fontId="2" fillId="0" borderId="14" xfId="0" applyNumberFormat="1" applyFont="1" applyFill="1" applyBorder="1" applyAlignment="1">
      <alignment horizontal="center" vertical="center" wrapText="1" shrinkToFit="1"/>
    </xf>
    <xf numFmtId="164" fontId="2" fillId="0" borderId="15" xfId="0" applyNumberFormat="1" applyFont="1" applyFill="1" applyBorder="1" applyAlignment="1">
      <alignment horizontal="center" vertical="center" wrapText="1" shrinkToFi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 shrinkToFit="1"/>
    </xf>
    <xf numFmtId="164" fontId="2" fillId="0" borderId="42" xfId="0" applyNumberFormat="1" applyFont="1" applyFill="1" applyBorder="1" applyAlignment="1">
      <alignment horizontal="center" vertical="center" wrapText="1" shrinkToFit="1"/>
    </xf>
    <xf numFmtId="0" fontId="12" fillId="4" borderId="23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40" xfId="0" applyFont="1" applyFill="1" applyBorder="1" applyAlignment="1">
      <alignment horizontal="center" vertical="center" shrinkToFit="1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>
      <alignment horizontal="center" vertical="center" wrapText="1" shrinkToFit="1"/>
    </xf>
    <xf numFmtId="164" fontId="10" fillId="4" borderId="48" xfId="1" applyNumberFormat="1" applyFont="1" applyFill="1" applyBorder="1" applyAlignment="1">
      <alignment horizontal="center" vertical="center"/>
    </xf>
    <xf numFmtId="164" fontId="10" fillId="4" borderId="50" xfId="1" applyNumberFormat="1" applyFont="1" applyFill="1" applyBorder="1" applyAlignment="1">
      <alignment horizontal="center" vertical="center"/>
    </xf>
    <xf numFmtId="164" fontId="10" fillId="4" borderId="51" xfId="1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164" fontId="34" fillId="4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164" fontId="3" fillId="0" borderId="0" xfId="0" applyNumberFormat="1" applyFont="1" applyBorder="1"/>
    <xf numFmtId="164" fontId="10" fillId="4" borderId="37" xfId="0" applyNumberFormat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/>
    </xf>
    <xf numFmtId="0" fontId="34" fillId="0" borderId="26" xfId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164" fontId="34" fillId="4" borderId="11" xfId="1" applyNumberFormat="1" applyFont="1" applyFill="1" applyBorder="1" applyAlignment="1">
      <alignment horizontal="center" vertical="center"/>
    </xf>
    <xf numFmtId="164" fontId="34" fillId="4" borderId="14" xfId="1" applyNumberFormat="1" applyFont="1" applyFill="1" applyBorder="1" applyAlignment="1">
      <alignment horizontal="center" vertical="center"/>
    </xf>
    <xf numFmtId="164" fontId="34" fillId="4" borderId="26" xfId="1" applyNumberFormat="1" applyFont="1" applyFill="1" applyBorder="1" applyAlignment="1">
      <alignment horizontal="center" vertical="center"/>
    </xf>
    <xf numFmtId="164" fontId="34" fillId="4" borderId="27" xfId="1" applyNumberFormat="1" applyFont="1" applyFill="1" applyBorder="1" applyAlignment="1">
      <alignment horizontal="center" vertical="center"/>
    </xf>
    <xf numFmtId="164" fontId="34" fillId="4" borderId="18" xfId="1" applyNumberFormat="1" applyFont="1" applyFill="1" applyBorder="1" applyAlignment="1">
      <alignment horizontal="center" vertical="center"/>
    </xf>
    <xf numFmtId="164" fontId="34" fillId="4" borderId="2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3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34" fillId="4" borderId="53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164" fontId="10" fillId="4" borderId="53" xfId="1" applyNumberFormat="1" applyFont="1" applyFill="1" applyBorder="1" applyAlignment="1">
      <alignment horizontal="center" vertical="center"/>
    </xf>
    <xf numFmtId="0" fontId="34" fillId="0" borderId="37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 shrinkToFit="1"/>
    </xf>
    <xf numFmtId="164" fontId="34" fillId="4" borderId="24" xfId="1" applyNumberFormat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 shrinkToFit="1"/>
    </xf>
    <xf numFmtId="164" fontId="34" fillId="4" borderId="19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 wrapText="1" shrinkToFit="1"/>
    </xf>
    <xf numFmtId="164" fontId="3" fillId="0" borderId="53" xfId="1" applyNumberFormat="1" applyFont="1" applyFill="1" applyBorder="1" applyAlignment="1">
      <alignment horizontal="center" vertical="center" wrapText="1" shrinkToFit="1"/>
    </xf>
    <xf numFmtId="164" fontId="10" fillId="4" borderId="53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3" fillId="0" borderId="39" xfId="1" applyFont="1" applyBorder="1" applyAlignment="1">
      <alignment horizontal="center" vertical="center"/>
    </xf>
    <xf numFmtId="0" fontId="10" fillId="0" borderId="31" xfId="1" applyFont="1" applyBorder="1" applyAlignment="1">
      <alignment vertical="center"/>
    </xf>
    <xf numFmtId="0" fontId="10" fillId="0" borderId="31" xfId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4" fillId="0" borderId="19" xfId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4" fillId="0" borderId="31" xfId="1" applyFont="1" applyFill="1" applyBorder="1" applyAlignment="1">
      <alignment horizontal="center" vertical="center"/>
    </xf>
    <xf numFmtId="164" fontId="34" fillId="4" borderId="31" xfId="1" applyNumberFormat="1" applyFont="1" applyFill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164" fontId="10" fillId="0" borderId="53" xfId="0" applyNumberFormat="1" applyFont="1" applyFill="1" applyBorder="1" applyAlignment="1">
      <alignment horizontal="center" vertical="center"/>
    </xf>
    <xf numFmtId="164" fontId="34" fillId="4" borderId="12" xfId="1" applyNumberFormat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164" fontId="34" fillId="4" borderId="3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36" fillId="0" borderId="19" xfId="0" applyFont="1" applyFill="1" applyBorder="1" applyAlignment="1">
      <alignment horizontal="center" vertical="center"/>
    </xf>
    <xf numFmtId="164" fontId="36" fillId="4" borderId="19" xfId="0" applyNumberFormat="1" applyFont="1" applyFill="1" applyBorder="1" applyAlignment="1">
      <alignment horizontal="center" vertical="center"/>
    </xf>
    <xf numFmtId="164" fontId="36" fillId="4" borderId="33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top"/>
    </xf>
    <xf numFmtId="0" fontId="10" fillId="0" borderId="55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 shrinkToFit="1"/>
    </xf>
    <xf numFmtId="0" fontId="21" fillId="4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wrapText="1" shrinkToFit="1"/>
    </xf>
    <xf numFmtId="164" fontId="11" fillId="4" borderId="4" xfId="1" applyNumberFormat="1" applyFont="1" applyFill="1" applyBorder="1" applyAlignment="1">
      <alignment horizontal="center" vertical="center"/>
    </xf>
    <xf numFmtId="164" fontId="11" fillId="4" borderId="5" xfId="1" applyNumberFormat="1" applyFont="1" applyFill="1" applyBorder="1" applyAlignment="1">
      <alignment horizontal="center" vertical="center"/>
    </xf>
    <xf numFmtId="164" fontId="10" fillId="4" borderId="22" xfId="1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0" fontId="34" fillId="0" borderId="24" xfId="0" applyFont="1" applyFill="1" applyBorder="1" applyAlignment="1">
      <alignment horizontal="center" vertical="center"/>
    </xf>
    <xf numFmtId="164" fontId="34" fillId="4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164" fontId="34" fillId="4" borderId="26" xfId="0" applyNumberFormat="1" applyFont="1" applyFill="1" applyBorder="1" applyAlignment="1">
      <alignment horizontal="center" vertical="center"/>
    </xf>
    <xf numFmtId="164" fontId="34" fillId="4" borderId="27" xfId="0" applyNumberFormat="1" applyFont="1" applyFill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Fill="1" applyBorder="1" applyAlignment="1">
      <alignment horizontal="center" vertical="center"/>
    </xf>
    <xf numFmtId="164" fontId="34" fillId="4" borderId="19" xfId="0" applyNumberFormat="1" applyFont="1" applyFill="1" applyBorder="1" applyAlignment="1">
      <alignment horizontal="center" vertical="center"/>
    </xf>
    <xf numFmtId="164" fontId="34" fillId="4" borderId="33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34" fillId="4" borderId="53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9" fillId="0" borderId="53" xfId="0" applyNumberFormat="1" applyFont="1" applyBorder="1" applyAlignment="1">
      <alignment horizontal="center" vertical="center"/>
    </xf>
    <xf numFmtId="164" fontId="30" fillId="0" borderId="53" xfId="0" applyNumberFormat="1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19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164" fontId="10" fillId="4" borderId="4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4" fontId="34" fillId="4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164" fontId="11" fillId="0" borderId="53" xfId="0" applyNumberFormat="1" applyFont="1" applyFill="1" applyBorder="1" applyAlignment="1">
      <alignment horizontal="center" vertical="center" wrapText="1"/>
    </xf>
    <xf numFmtId="164" fontId="34" fillId="4" borderId="53" xfId="0" applyNumberFormat="1" applyFont="1" applyFill="1" applyBorder="1" applyAlignment="1">
      <alignment horizontal="center" vertical="center" wrapText="1"/>
    </xf>
    <xf numFmtId="164" fontId="7" fillId="4" borderId="5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 applyProtection="1">
      <alignment horizontal="center" vertical="center"/>
      <protection locked="0"/>
    </xf>
    <xf numFmtId="164" fontId="11" fillId="6" borderId="27" xfId="0" applyNumberFormat="1" applyFont="1" applyFill="1" applyBorder="1" applyAlignment="1" applyProtection="1">
      <alignment horizontal="center" vertical="center"/>
      <protection locked="0"/>
    </xf>
    <xf numFmtId="164" fontId="11" fillId="6" borderId="33" xfId="0" applyNumberFormat="1" applyFont="1" applyFill="1" applyBorder="1" applyAlignment="1" applyProtection="1">
      <alignment horizontal="center" vertical="center"/>
      <protection locked="0"/>
    </xf>
    <xf numFmtId="164" fontId="11" fillId="6" borderId="24" xfId="0" applyNumberFormat="1" applyFont="1" applyFill="1" applyBorder="1" applyAlignment="1" applyProtection="1">
      <alignment horizontal="center" vertical="center"/>
      <protection locked="0"/>
    </xf>
    <xf numFmtId="164" fontId="11" fillId="6" borderId="26" xfId="0" applyNumberFormat="1" applyFont="1" applyFill="1" applyBorder="1" applyAlignment="1" applyProtection="1">
      <alignment horizontal="center" vertical="center"/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6" borderId="19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4" xfId="1" applyNumberFormat="1" applyFont="1" applyFill="1" applyBorder="1" applyAlignment="1" applyProtection="1">
      <alignment horizontal="center" vertical="center"/>
      <protection locked="0"/>
    </xf>
    <xf numFmtId="164" fontId="7" fillId="6" borderId="26" xfId="1" applyNumberFormat="1" applyFont="1" applyFill="1" applyBorder="1" applyAlignment="1" applyProtection="1">
      <alignment horizontal="center" vertical="center"/>
      <protection locked="0"/>
    </xf>
    <xf numFmtId="164" fontId="7" fillId="6" borderId="19" xfId="1" applyNumberFormat="1" applyFont="1" applyFill="1" applyBorder="1" applyAlignment="1" applyProtection="1">
      <alignment horizontal="center" vertical="center"/>
      <protection locked="0"/>
    </xf>
    <xf numFmtId="164" fontId="7" fillId="6" borderId="11" xfId="1" applyNumberFormat="1" applyFont="1" applyFill="1" applyBorder="1" applyAlignment="1" applyProtection="1">
      <alignment horizontal="center" vertical="center"/>
      <protection locked="0"/>
    </xf>
    <xf numFmtId="164" fontId="7" fillId="6" borderId="18" xfId="1" applyNumberFormat="1" applyFont="1" applyFill="1" applyBorder="1" applyAlignment="1" applyProtection="1">
      <alignment horizontal="center" vertical="center"/>
      <protection locked="0"/>
    </xf>
    <xf numFmtId="164" fontId="11" fillId="6" borderId="37" xfId="1" applyNumberFormat="1" applyFont="1" applyFill="1" applyBorder="1" applyAlignment="1" applyProtection="1">
      <alignment horizontal="center" vertical="center"/>
      <protection locked="0"/>
    </xf>
    <xf numFmtId="164" fontId="7" fillId="6" borderId="12" xfId="1" applyNumberFormat="1" applyFont="1" applyFill="1" applyBorder="1" applyAlignment="1" applyProtection="1">
      <alignment horizontal="center" vertical="center"/>
      <protection locked="0"/>
    </xf>
    <xf numFmtId="164" fontId="7" fillId="6" borderId="27" xfId="1" applyNumberFormat="1" applyFont="1" applyFill="1" applyBorder="1" applyAlignment="1" applyProtection="1">
      <alignment horizontal="center" vertical="center"/>
      <protection locked="0"/>
    </xf>
    <xf numFmtId="164" fontId="7" fillId="6" borderId="31" xfId="1" applyNumberFormat="1" applyFont="1" applyFill="1" applyBorder="1" applyAlignment="1" applyProtection="1">
      <alignment horizontal="center" vertical="center"/>
      <protection locked="0"/>
    </xf>
    <xf numFmtId="164" fontId="11" fillId="6" borderId="37" xfId="0" applyNumberFormat="1" applyFont="1" applyFill="1" applyBorder="1" applyAlignment="1" applyProtection="1">
      <alignment horizontal="center" vertical="center"/>
      <protection locked="0"/>
    </xf>
    <xf numFmtId="164" fontId="11" fillId="6" borderId="38" xfId="0" applyNumberFormat="1" applyFont="1" applyFill="1" applyBorder="1" applyAlignment="1" applyProtection="1">
      <alignment horizontal="center" vertical="center"/>
      <protection locked="0"/>
    </xf>
    <xf numFmtId="164" fontId="37" fillId="6" borderId="19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1" applyNumberFormat="1" applyFont="1" applyFill="1" applyBorder="1" applyAlignment="1" applyProtection="1">
      <alignment horizontal="center" vertical="center"/>
      <protection locked="0"/>
    </xf>
    <xf numFmtId="164" fontId="11" fillId="6" borderId="19" xfId="1" applyNumberFormat="1" applyFont="1" applyFill="1" applyBorder="1" applyAlignment="1" applyProtection="1">
      <alignment horizontal="center" vertical="center"/>
      <protection locked="0"/>
    </xf>
    <xf numFmtId="164" fontId="11" fillId="6" borderId="24" xfId="1" applyNumberFormat="1" applyFont="1" applyFill="1" applyBorder="1" applyAlignment="1" applyProtection="1">
      <alignment horizontal="center" vertical="center"/>
      <protection locked="0"/>
    </xf>
    <xf numFmtId="164" fontId="11" fillId="6" borderId="18" xfId="1" applyNumberFormat="1" applyFont="1" applyFill="1" applyBorder="1" applyAlignment="1" applyProtection="1">
      <alignment horizontal="center" vertical="center"/>
      <protection locked="0"/>
    </xf>
    <xf numFmtId="164" fontId="11" fillId="6" borderId="26" xfId="1" applyNumberFormat="1" applyFont="1" applyFill="1" applyBorder="1" applyAlignment="1" applyProtection="1">
      <alignment horizontal="center" vertical="center"/>
      <protection locked="0"/>
    </xf>
    <xf numFmtId="164" fontId="7" fillId="6" borderId="24" xfId="0" applyNumberFormat="1" applyFont="1" applyFill="1" applyBorder="1" applyAlignment="1" applyProtection="1">
      <alignment horizontal="center" vertical="center"/>
      <protection locked="0"/>
    </xf>
    <xf numFmtId="164" fontId="7" fillId="6" borderId="26" xfId="0" applyNumberFormat="1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164" fontId="11" fillId="6" borderId="59" xfId="0" applyNumberFormat="1" applyFont="1" applyFill="1" applyBorder="1" applyAlignment="1" applyProtection="1">
      <alignment horizontal="center" vertical="center"/>
      <protection locked="0"/>
    </xf>
    <xf numFmtId="164" fontId="34" fillId="4" borderId="5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1" fillId="7" borderId="36" xfId="0" applyNumberFormat="1" applyFont="1" applyFill="1" applyBorder="1" applyAlignment="1">
      <alignment horizontal="center" vertical="center"/>
    </xf>
    <xf numFmtId="164" fontId="11" fillId="7" borderId="37" xfId="0" applyNumberFormat="1" applyFont="1" applyFill="1" applyBorder="1" applyAlignment="1">
      <alignment horizontal="center" vertical="center"/>
    </xf>
    <xf numFmtId="164" fontId="7" fillId="7" borderId="38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64" fontId="10" fillId="4" borderId="48" xfId="0" applyNumberFormat="1" applyFont="1" applyFill="1" applyBorder="1" applyAlignment="1">
      <alignment horizontal="center" vertical="center"/>
    </xf>
    <xf numFmtId="164" fontId="10" fillId="4" borderId="2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64" fontId="34" fillId="0" borderId="22" xfId="1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0" fillId="0" borderId="7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6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>
      <alignment horizontal="center" vertical="center" wrapText="1" shrinkToFit="1"/>
    </xf>
    <xf numFmtId="0" fontId="2" fillId="0" borderId="40" xfId="1" applyFont="1" applyFill="1" applyBorder="1" applyAlignment="1">
      <alignment horizontal="center" vertical="center" wrapText="1" shrinkToFit="1"/>
    </xf>
    <xf numFmtId="164" fontId="2" fillId="0" borderId="11" xfId="0" applyNumberFormat="1" applyFont="1" applyFill="1" applyBorder="1" applyAlignment="1">
      <alignment horizontal="center" vertical="center" wrapText="1" shrinkToFit="1"/>
    </xf>
    <xf numFmtId="164" fontId="2" fillId="0" borderId="18" xfId="0" applyNumberFormat="1" applyFont="1" applyFill="1" applyBorder="1" applyAlignment="1">
      <alignment horizontal="center" vertical="center" wrapText="1" shrinkToFit="1"/>
    </xf>
    <xf numFmtId="164" fontId="2" fillId="0" borderId="14" xfId="0" applyNumberFormat="1" applyFont="1" applyFill="1" applyBorder="1" applyAlignment="1">
      <alignment horizontal="center" vertical="center" wrapText="1" shrinkToFit="1"/>
    </xf>
    <xf numFmtId="164" fontId="2" fillId="0" borderId="41" xfId="0" applyNumberFormat="1" applyFont="1" applyFill="1" applyBorder="1" applyAlignment="1">
      <alignment horizontal="center" vertical="center" wrapText="1" shrinkToFit="1"/>
    </xf>
    <xf numFmtId="164" fontId="2" fillId="0" borderId="15" xfId="0" applyNumberFormat="1" applyFont="1" applyFill="1" applyBorder="1" applyAlignment="1">
      <alignment horizontal="center" vertical="center" wrapText="1" shrinkToFit="1"/>
    </xf>
    <xf numFmtId="164" fontId="2" fillId="0" borderId="42" xfId="0" applyNumberFormat="1" applyFont="1" applyFill="1" applyBorder="1" applyAlignment="1">
      <alignment horizontal="center" vertical="center" wrapText="1" shrinkToFi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4" fontId="12" fillId="4" borderId="43" xfId="0" applyNumberFormat="1" applyFont="1" applyFill="1" applyBorder="1" applyAlignment="1">
      <alignment horizontal="center" vertical="center"/>
    </xf>
    <xf numFmtId="164" fontId="12" fillId="4" borderId="44" xfId="0" applyNumberFormat="1" applyFont="1" applyFill="1" applyBorder="1" applyAlignment="1">
      <alignment horizontal="center" vertical="center"/>
    </xf>
    <xf numFmtId="164" fontId="12" fillId="4" borderId="45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40" xfId="0" applyFont="1" applyFill="1" applyBorder="1" applyAlignment="1">
      <alignment horizontal="center" vertical="center" shrinkToFit="1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center" wrapText="1" shrinkToFit="1"/>
    </xf>
    <xf numFmtId="164" fontId="2" fillId="0" borderId="20" xfId="0" applyNumberFormat="1" applyFont="1" applyFill="1" applyBorder="1" applyAlignment="1">
      <alignment horizontal="center" vertical="center" wrapText="1" shrinkToFit="1"/>
    </xf>
    <xf numFmtId="164" fontId="2" fillId="0" borderId="14" xfId="1" applyNumberFormat="1" applyFont="1" applyFill="1" applyBorder="1" applyAlignment="1">
      <alignment horizontal="center" vertical="center" wrapText="1" shrinkToFit="1"/>
    </xf>
    <xf numFmtId="164" fontId="2" fillId="0" borderId="41" xfId="1" applyNumberFormat="1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2" fillId="0" borderId="46" xfId="1" applyNumberFormat="1" applyFont="1" applyFill="1" applyBorder="1" applyAlignment="1">
      <alignment horizontal="center" vertical="center" wrapText="1" shrinkToFit="1"/>
    </xf>
    <xf numFmtId="164" fontId="2" fillId="0" borderId="15" xfId="1" applyNumberFormat="1" applyFont="1" applyFill="1" applyBorder="1" applyAlignment="1">
      <alignment horizontal="center" vertical="center" wrapText="1" shrinkToFit="1"/>
    </xf>
    <xf numFmtId="164" fontId="2" fillId="0" borderId="47" xfId="1" applyNumberFormat="1" applyFont="1" applyFill="1" applyBorder="1" applyAlignment="1">
      <alignment horizontal="center" vertical="center" wrapText="1" shrinkToFi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center" vertical="center" wrapText="1"/>
    </xf>
    <xf numFmtId="164" fontId="40" fillId="7" borderId="7" xfId="0" applyNumberFormat="1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164" fontId="2" fillId="0" borderId="42" xfId="1" applyNumberFormat="1" applyFont="1" applyFill="1" applyBorder="1" applyAlignment="1">
      <alignment horizontal="center" vertical="center" wrapText="1" shrinkToFit="1"/>
    </xf>
    <xf numFmtId="164" fontId="12" fillId="4" borderId="43" xfId="1" applyNumberFormat="1" applyFont="1" applyFill="1" applyBorder="1" applyAlignment="1">
      <alignment horizontal="center" vertical="center"/>
    </xf>
    <xf numFmtId="164" fontId="12" fillId="4" borderId="44" xfId="1" applyNumberFormat="1" applyFont="1" applyFill="1" applyBorder="1" applyAlignment="1">
      <alignment horizontal="center" vertical="center"/>
    </xf>
    <xf numFmtId="164" fontId="12" fillId="4" borderId="45" xfId="1" applyNumberFormat="1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2" fillId="4" borderId="30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6" fillId="4" borderId="24" xfId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>
      <alignment horizontal="center" vertical="center" wrapText="1" shrinkToFit="1"/>
    </xf>
    <xf numFmtId="164" fontId="22" fillId="4" borderId="48" xfId="0" applyNumberFormat="1" applyFont="1" applyFill="1" applyBorder="1" applyAlignment="1">
      <alignment horizontal="center" vertical="center"/>
    </xf>
    <xf numFmtId="164" fontId="22" fillId="4" borderId="42" xfId="0" applyNumberFormat="1" applyFont="1" applyFill="1" applyBorder="1" applyAlignment="1">
      <alignment horizontal="center" vertical="center"/>
    </xf>
    <xf numFmtId="164" fontId="22" fillId="4" borderId="51" xfId="0" applyNumberFormat="1" applyFont="1" applyFill="1" applyBorder="1" applyAlignment="1">
      <alignment horizontal="center" vertical="center"/>
    </xf>
    <xf numFmtId="164" fontId="12" fillId="0" borderId="43" xfId="1" applyNumberFormat="1" applyFont="1" applyFill="1" applyBorder="1" applyAlignment="1">
      <alignment horizontal="center" vertical="center"/>
    </xf>
    <xf numFmtId="164" fontId="12" fillId="0" borderId="45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 applyAlignment="1">
      <alignment horizontal="center" vertical="center"/>
    </xf>
    <xf numFmtId="164" fontId="12" fillId="4" borderId="6" xfId="1" applyNumberFormat="1" applyFont="1" applyFill="1" applyBorder="1" applyAlignment="1">
      <alignment horizontal="center" vertical="center"/>
    </xf>
    <xf numFmtId="164" fontId="12" fillId="4" borderId="48" xfId="0" applyNumberFormat="1" applyFont="1" applyFill="1" applyBorder="1" applyAlignment="1">
      <alignment horizontal="center" vertical="center"/>
    </xf>
    <xf numFmtId="164" fontId="12" fillId="4" borderId="50" xfId="0" applyNumberFormat="1" applyFont="1" applyFill="1" applyBorder="1" applyAlignment="1">
      <alignment horizontal="center" vertical="center"/>
    </xf>
    <xf numFmtId="164" fontId="12" fillId="4" borderId="51" xfId="0" applyNumberFormat="1" applyFont="1" applyFill="1" applyBorder="1" applyAlignment="1">
      <alignment horizontal="center" vertical="center"/>
    </xf>
    <xf numFmtId="164" fontId="29" fillId="0" borderId="7" xfId="0" applyNumberFormat="1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30" fillId="0" borderId="7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 wrapText="1" shrinkToFit="1"/>
    </xf>
    <xf numFmtId="164" fontId="2" fillId="0" borderId="40" xfId="0" applyNumberFormat="1" applyFont="1" applyFill="1" applyBorder="1" applyAlignment="1">
      <alignment horizontal="center" vertical="center" wrapText="1" shrinkToFit="1"/>
    </xf>
    <xf numFmtId="164" fontId="12" fillId="0" borderId="16" xfId="1" applyNumberFormat="1" applyFont="1" applyFill="1" applyBorder="1" applyAlignment="1">
      <alignment horizontal="center" vertical="center"/>
    </xf>
    <xf numFmtId="164" fontId="12" fillId="0" borderId="30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 shrinkToFit="1"/>
    </xf>
    <xf numFmtId="0" fontId="16" fillId="4" borderId="12" xfId="1" applyFont="1" applyFill="1" applyBorder="1" applyAlignment="1" applyProtection="1">
      <alignment horizontal="center" vertical="center" wrapText="1"/>
      <protection locked="0"/>
    </xf>
    <xf numFmtId="0" fontId="16" fillId="4" borderId="13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>
      <alignment horizontal="center" vertical="center" wrapText="1" shrinkToFit="1"/>
    </xf>
    <xf numFmtId="164" fontId="2" fillId="0" borderId="11" xfId="1" applyNumberFormat="1" applyFont="1" applyFill="1" applyBorder="1" applyAlignment="1">
      <alignment horizontal="center" vertical="center" wrapText="1" shrinkToFit="1"/>
    </xf>
    <xf numFmtId="164" fontId="2" fillId="0" borderId="18" xfId="1" applyNumberFormat="1" applyFont="1" applyFill="1" applyBorder="1" applyAlignment="1">
      <alignment horizontal="center" vertical="center" wrapText="1" shrinkToFit="1"/>
    </xf>
    <xf numFmtId="164" fontId="2" fillId="0" borderId="21" xfId="1" applyNumberFormat="1" applyFont="1" applyFill="1" applyBorder="1" applyAlignment="1">
      <alignment horizontal="center" vertical="center" wrapText="1" shrinkToFit="1"/>
    </xf>
    <xf numFmtId="164" fontId="8" fillId="0" borderId="22" xfId="1" applyNumberFormat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164" fontId="2" fillId="0" borderId="20" xfId="1" applyNumberFormat="1" applyFont="1" applyFill="1" applyBorder="1" applyAlignment="1">
      <alignment horizontal="center" vertical="center" wrapText="1" shrinkToFit="1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 wrapText="1"/>
    </xf>
    <xf numFmtId="164" fontId="12" fillId="7" borderId="16" xfId="0" applyNumberFormat="1" applyFont="1" applyFill="1" applyBorder="1" applyAlignment="1">
      <alignment horizontal="center" vertical="center"/>
    </xf>
    <xf numFmtId="164" fontId="12" fillId="7" borderId="30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64" fontId="11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164" fontId="11" fillId="4" borderId="4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</xf>
    <xf numFmtId="164" fontId="7" fillId="7" borderId="33" xfId="0" applyNumberFormat="1" applyFont="1" applyFill="1" applyBorder="1" applyAlignment="1">
      <alignment horizontal="center" vertical="center" wrapText="1"/>
    </xf>
    <xf numFmtId="164" fontId="7" fillId="7" borderId="57" xfId="0" applyNumberFormat="1" applyFont="1" applyFill="1" applyBorder="1" applyAlignment="1">
      <alignment horizontal="center" vertical="center" wrapText="1"/>
    </xf>
    <xf numFmtId="0" fontId="38" fillId="6" borderId="27" xfId="0" applyFont="1" applyFill="1" applyBorder="1" applyAlignment="1" applyProtection="1">
      <alignment horizontal="center" vertical="center" wrapText="1"/>
    </xf>
    <xf numFmtId="0" fontId="39" fillId="6" borderId="29" xfId="0" applyFont="1" applyFill="1" applyBorder="1" applyAlignment="1" applyProtection="1">
      <alignment horizontal="center" vertical="center" wrapText="1"/>
    </xf>
    <xf numFmtId="0" fontId="39" fillId="6" borderId="58" xfId="0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/>
    </xf>
    <xf numFmtId="164" fontId="12" fillId="0" borderId="49" xfId="1" applyNumberFormat="1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40" fillId="0" borderId="7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tabSelected="1" zoomScaleNormal="100" workbookViewId="0">
      <selection activeCell="M188" sqref="M188"/>
    </sheetView>
  </sheetViews>
  <sheetFormatPr defaultRowHeight="15" x14ac:dyDescent="0.25"/>
  <cols>
    <col min="1" max="1" width="15.5703125" customWidth="1"/>
    <col min="2" max="2" width="31" customWidth="1"/>
    <col min="3" max="3" width="15" customWidth="1"/>
    <col min="4" max="4" width="10.7109375" customWidth="1"/>
    <col min="5" max="5" width="13.42578125" customWidth="1"/>
    <col min="6" max="6" width="18" style="1" customWidth="1"/>
    <col min="7" max="7" width="15" style="2" customWidth="1"/>
    <col min="8" max="8" width="16.5703125" style="1" customWidth="1"/>
    <col min="9" max="9" width="15" style="2" customWidth="1"/>
    <col min="10" max="10" width="25.85546875" style="3" customWidth="1"/>
    <col min="257" max="257" width="15.5703125" customWidth="1"/>
    <col min="258" max="258" width="31" customWidth="1"/>
    <col min="259" max="259" width="15" customWidth="1"/>
    <col min="260" max="260" width="10.7109375" customWidth="1"/>
    <col min="261" max="261" width="13.42578125" customWidth="1"/>
    <col min="262" max="262" width="18" customWidth="1"/>
    <col min="263" max="263" width="15" customWidth="1"/>
    <col min="264" max="264" width="16.5703125" customWidth="1"/>
    <col min="265" max="265" width="15" customWidth="1"/>
    <col min="266" max="266" width="25.85546875" customWidth="1"/>
    <col min="513" max="513" width="15.5703125" customWidth="1"/>
    <col min="514" max="514" width="31" customWidth="1"/>
    <col min="515" max="515" width="15" customWidth="1"/>
    <col min="516" max="516" width="10.7109375" customWidth="1"/>
    <col min="517" max="517" width="13.42578125" customWidth="1"/>
    <col min="518" max="518" width="18" customWidth="1"/>
    <col min="519" max="519" width="15" customWidth="1"/>
    <col min="520" max="520" width="16.5703125" customWidth="1"/>
    <col min="521" max="521" width="15" customWidth="1"/>
    <col min="522" max="522" width="25.85546875" customWidth="1"/>
    <col min="769" max="769" width="15.5703125" customWidth="1"/>
    <col min="770" max="770" width="31" customWidth="1"/>
    <col min="771" max="771" width="15" customWidth="1"/>
    <col min="772" max="772" width="10.7109375" customWidth="1"/>
    <col min="773" max="773" width="13.42578125" customWidth="1"/>
    <col min="774" max="774" width="18" customWidth="1"/>
    <col min="775" max="775" width="15" customWidth="1"/>
    <col min="776" max="776" width="16.5703125" customWidth="1"/>
    <col min="777" max="777" width="15" customWidth="1"/>
    <col min="778" max="778" width="25.85546875" customWidth="1"/>
    <col min="1025" max="1025" width="15.5703125" customWidth="1"/>
    <col min="1026" max="1026" width="31" customWidth="1"/>
    <col min="1027" max="1027" width="15" customWidth="1"/>
    <col min="1028" max="1028" width="10.7109375" customWidth="1"/>
    <col min="1029" max="1029" width="13.42578125" customWidth="1"/>
    <col min="1030" max="1030" width="18" customWidth="1"/>
    <col min="1031" max="1031" width="15" customWidth="1"/>
    <col min="1032" max="1032" width="16.5703125" customWidth="1"/>
    <col min="1033" max="1033" width="15" customWidth="1"/>
    <col min="1034" max="1034" width="25.85546875" customWidth="1"/>
    <col min="1281" max="1281" width="15.5703125" customWidth="1"/>
    <col min="1282" max="1282" width="31" customWidth="1"/>
    <col min="1283" max="1283" width="15" customWidth="1"/>
    <col min="1284" max="1284" width="10.7109375" customWidth="1"/>
    <col min="1285" max="1285" width="13.42578125" customWidth="1"/>
    <col min="1286" max="1286" width="18" customWidth="1"/>
    <col min="1287" max="1287" width="15" customWidth="1"/>
    <col min="1288" max="1288" width="16.5703125" customWidth="1"/>
    <col min="1289" max="1289" width="15" customWidth="1"/>
    <col min="1290" max="1290" width="25.85546875" customWidth="1"/>
    <col min="1537" max="1537" width="15.5703125" customWidth="1"/>
    <col min="1538" max="1538" width="31" customWidth="1"/>
    <col min="1539" max="1539" width="15" customWidth="1"/>
    <col min="1540" max="1540" width="10.7109375" customWidth="1"/>
    <col min="1541" max="1541" width="13.42578125" customWidth="1"/>
    <col min="1542" max="1542" width="18" customWidth="1"/>
    <col min="1543" max="1543" width="15" customWidth="1"/>
    <col min="1544" max="1544" width="16.5703125" customWidth="1"/>
    <col min="1545" max="1545" width="15" customWidth="1"/>
    <col min="1546" max="1546" width="25.85546875" customWidth="1"/>
    <col min="1793" max="1793" width="15.5703125" customWidth="1"/>
    <col min="1794" max="1794" width="31" customWidth="1"/>
    <col min="1795" max="1795" width="15" customWidth="1"/>
    <col min="1796" max="1796" width="10.7109375" customWidth="1"/>
    <col min="1797" max="1797" width="13.42578125" customWidth="1"/>
    <col min="1798" max="1798" width="18" customWidth="1"/>
    <col min="1799" max="1799" width="15" customWidth="1"/>
    <col min="1800" max="1800" width="16.5703125" customWidth="1"/>
    <col min="1801" max="1801" width="15" customWidth="1"/>
    <col min="1802" max="1802" width="25.85546875" customWidth="1"/>
    <col min="2049" max="2049" width="15.5703125" customWidth="1"/>
    <col min="2050" max="2050" width="31" customWidth="1"/>
    <col min="2051" max="2051" width="15" customWidth="1"/>
    <col min="2052" max="2052" width="10.7109375" customWidth="1"/>
    <col min="2053" max="2053" width="13.42578125" customWidth="1"/>
    <col min="2054" max="2054" width="18" customWidth="1"/>
    <col min="2055" max="2055" width="15" customWidth="1"/>
    <col min="2056" max="2056" width="16.5703125" customWidth="1"/>
    <col min="2057" max="2057" width="15" customWidth="1"/>
    <col min="2058" max="2058" width="25.85546875" customWidth="1"/>
    <col min="2305" max="2305" width="15.5703125" customWidth="1"/>
    <col min="2306" max="2306" width="31" customWidth="1"/>
    <col min="2307" max="2307" width="15" customWidth="1"/>
    <col min="2308" max="2308" width="10.7109375" customWidth="1"/>
    <col min="2309" max="2309" width="13.42578125" customWidth="1"/>
    <col min="2310" max="2310" width="18" customWidth="1"/>
    <col min="2311" max="2311" width="15" customWidth="1"/>
    <col min="2312" max="2312" width="16.5703125" customWidth="1"/>
    <col min="2313" max="2313" width="15" customWidth="1"/>
    <col min="2314" max="2314" width="25.85546875" customWidth="1"/>
    <col min="2561" max="2561" width="15.5703125" customWidth="1"/>
    <col min="2562" max="2562" width="31" customWidth="1"/>
    <col min="2563" max="2563" width="15" customWidth="1"/>
    <col min="2564" max="2564" width="10.7109375" customWidth="1"/>
    <col min="2565" max="2565" width="13.42578125" customWidth="1"/>
    <col min="2566" max="2566" width="18" customWidth="1"/>
    <col min="2567" max="2567" width="15" customWidth="1"/>
    <col min="2568" max="2568" width="16.5703125" customWidth="1"/>
    <col min="2569" max="2569" width="15" customWidth="1"/>
    <col min="2570" max="2570" width="25.85546875" customWidth="1"/>
    <col min="2817" max="2817" width="15.5703125" customWidth="1"/>
    <col min="2818" max="2818" width="31" customWidth="1"/>
    <col min="2819" max="2819" width="15" customWidth="1"/>
    <col min="2820" max="2820" width="10.7109375" customWidth="1"/>
    <col min="2821" max="2821" width="13.42578125" customWidth="1"/>
    <col min="2822" max="2822" width="18" customWidth="1"/>
    <col min="2823" max="2823" width="15" customWidth="1"/>
    <col min="2824" max="2824" width="16.5703125" customWidth="1"/>
    <col min="2825" max="2825" width="15" customWidth="1"/>
    <col min="2826" max="2826" width="25.85546875" customWidth="1"/>
    <col min="3073" max="3073" width="15.5703125" customWidth="1"/>
    <col min="3074" max="3074" width="31" customWidth="1"/>
    <col min="3075" max="3075" width="15" customWidth="1"/>
    <col min="3076" max="3076" width="10.7109375" customWidth="1"/>
    <col min="3077" max="3077" width="13.42578125" customWidth="1"/>
    <col min="3078" max="3078" width="18" customWidth="1"/>
    <col min="3079" max="3079" width="15" customWidth="1"/>
    <col min="3080" max="3080" width="16.5703125" customWidth="1"/>
    <col min="3081" max="3081" width="15" customWidth="1"/>
    <col min="3082" max="3082" width="25.85546875" customWidth="1"/>
    <col min="3329" max="3329" width="15.5703125" customWidth="1"/>
    <col min="3330" max="3330" width="31" customWidth="1"/>
    <col min="3331" max="3331" width="15" customWidth="1"/>
    <col min="3332" max="3332" width="10.7109375" customWidth="1"/>
    <col min="3333" max="3333" width="13.42578125" customWidth="1"/>
    <col min="3334" max="3334" width="18" customWidth="1"/>
    <col min="3335" max="3335" width="15" customWidth="1"/>
    <col min="3336" max="3336" width="16.5703125" customWidth="1"/>
    <col min="3337" max="3337" width="15" customWidth="1"/>
    <col min="3338" max="3338" width="25.85546875" customWidth="1"/>
    <col min="3585" max="3585" width="15.5703125" customWidth="1"/>
    <col min="3586" max="3586" width="31" customWidth="1"/>
    <col min="3587" max="3587" width="15" customWidth="1"/>
    <col min="3588" max="3588" width="10.7109375" customWidth="1"/>
    <col min="3589" max="3589" width="13.42578125" customWidth="1"/>
    <col min="3590" max="3590" width="18" customWidth="1"/>
    <col min="3591" max="3591" width="15" customWidth="1"/>
    <col min="3592" max="3592" width="16.5703125" customWidth="1"/>
    <col min="3593" max="3593" width="15" customWidth="1"/>
    <col min="3594" max="3594" width="25.85546875" customWidth="1"/>
    <col min="3841" max="3841" width="15.5703125" customWidth="1"/>
    <col min="3842" max="3842" width="31" customWidth="1"/>
    <col min="3843" max="3843" width="15" customWidth="1"/>
    <col min="3844" max="3844" width="10.7109375" customWidth="1"/>
    <col min="3845" max="3845" width="13.42578125" customWidth="1"/>
    <col min="3846" max="3846" width="18" customWidth="1"/>
    <col min="3847" max="3847" width="15" customWidth="1"/>
    <col min="3848" max="3848" width="16.5703125" customWidth="1"/>
    <col min="3849" max="3849" width="15" customWidth="1"/>
    <col min="3850" max="3850" width="25.85546875" customWidth="1"/>
    <col min="4097" max="4097" width="15.5703125" customWidth="1"/>
    <col min="4098" max="4098" width="31" customWidth="1"/>
    <col min="4099" max="4099" width="15" customWidth="1"/>
    <col min="4100" max="4100" width="10.7109375" customWidth="1"/>
    <col min="4101" max="4101" width="13.42578125" customWidth="1"/>
    <col min="4102" max="4102" width="18" customWidth="1"/>
    <col min="4103" max="4103" width="15" customWidth="1"/>
    <col min="4104" max="4104" width="16.5703125" customWidth="1"/>
    <col min="4105" max="4105" width="15" customWidth="1"/>
    <col min="4106" max="4106" width="25.85546875" customWidth="1"/>
    <col min="4353" max="4353" width="15.5703125" customWidth="1"/>
    <col min="4354" max="4354" width="31" customWidth="1"/>
    <col min="4355" max="4355" width="15" customWidth="1"/>
    <col min="4356" max="4356" width="10.7109375" customWidth="1"/>
    <col min="4357" max="4357" width="13.42578125" customWidth="1"/>
    <col min="4358" max="4358" width="18" customWidth="1"/>
    <col min="4359" max="4359" width="15" customWidth="1"/>
    <col min="4360" max="4360" width="16.5703125" customWidth="1"/>
    <col min="4361" max="4361" width="15" customWidth="1"/>
    <col min="4362" max="4362" width="25.85546875" customWidth="1"/>
    <col min="4609" max="4609" width="15.5703125" customWidth="1"/>
    <col min="4610" max="4610" width="31" customWidth="1"/>
    <col min="4611" max="4611" width="15" customWidth="1"/>
    <col min="4612" max="4612" width="10.7109375" customWidth="1"/>
    <col min="4613" max="4613" width="13.42578125" customWidth="1"/>
    <col min="4614" max="4614" width="18" customWidth="1"/>
    <col min="4615" max="4615" width="15" customWidth="1"/>
    <col min="4616" max="4616" width="16.5703125" customWidth="1"/>
    <col min="4617" max="4617" width="15" customWidth="1"/>
    <col min="4618" max="4618" width="25.85546875" customWidth="1"/>
    <col min="4865" max="4865" width="15.5703125" customWidth="1"/>
    <col min="4866" max="4866" width="31" customWidth="1"/>
    <col min="4867" max="4867" width="15" customWidth="1"/>
    <col min="4868" max="4868" width="10.7109375" customWidth="1"/>
    <col min="4869" max="4869" width="13.42578125" customWidth="1"/>
    <col min="4870" max="4870" width="18" customWidth="1"/>
    <col min="4871" max="4871" width="15" customWidth="1"/>
    <col min="4872" max="4872" width="16.5703125" customWidth="1"/>
    <col min="4873" max="4873" width="15" customWidth="1"/>
    <col min="4874" max="4874" width="25.85546875" customWidth="1"/>
    <col min="5121" max="5121" width="15.5703125" customWidth="1"/>
    <col min="5122" max="5122" width="31" customWidth="1"/>
    <col min="5123" max="5123" width="15" customWidth="1"/>
    <col min="5124" max="5124" width="10.7109375" customWidth="1"/>
    <col min="5125" max="5125" width="13.42578125" customWidth="1"/>
    <col min="5126" max="5126" width="18" customWidth="1"/>
    <col min="5127" max="5127" width="15" customWidth="1"/>
    <col min="5128" max="5128" width="16.5703125" customWidth="1"/>
    <col min="5129" max="5129" width="15" customWidth="1"/>
    <col min="5130" max="5130" width="25.85546875" customWidth="1"/>
    <col min="5377" max="5377" width="15.5703125" customWidth="1"/>
    <col min="5378" max="5378" width="31" customWidth="1"/>
    <col min="5379" max="5379" width="15" customWidth="1"/>
    <col min="5380" max="5380" width="10.7109375" customWidth="1"/>
    <col min="5381" max="5381" width="13.42578125" customWidth="1"/>
    <col min="5382" max="5382" width="18" customWidth="1"/>
    <col min="5383" max="5383" width="15" customWidth="1"/>
    <col min="5384" max="5384" width="16.5703125" customWidth="1"/>
    <col min="5385" max="5385" width="15" customWidth="1"/>
    <col min="5386" max="5386" width="25.85546875" customWidth="1"/>
    <col min="5633" max="5633" width="15.5703125" customWidth="1"/>
    <col min="5634" max="5634" width="31" customWidth="1"/>
    <col min="5635" max="5635" width="15" customWidth="1"/>
    <col min="5636" max="5636" width="10.7109375" customWidth="1"/>
    <col min="5637" max="5637" width="13.42578125" customWidth="1"/>
    <col min="5638" max="5638" width="18" customWidth="1"/>
    <col min="5639" max="5639" width="15" customWidth="1"/>
    <col min="5640" max="5640" width="16.5703125" customWidth="1"/>
    <col min="5641" max="5641" width="15" customWidth="1"/>
    <col min="5642" max="5642" width="25.85546875" customWidth="1"/>
    <col min="5889" max="5889" width="15.5703125" customWidth="1"/>
    <col min="5890" max="5890" width="31" customWidth="1"/>
    <col min="5891" max="5891" width="15" customWidth="1"/>
    <col min="5892" max="5892" width="10.7109375" customWidth="1"/>
    <col min="5893" max="5893" width="13.42578125" customWidth="1"/>
    <col min="5894" max="5894" width="18" customWidth="1"/>
    <col min="5895" max="5895" width="15" customWidth="1"/>
    <col min="5896" max="5896" width="16.5703125" customWidth="1"/>
    <col min="5897" max="5897" width="15" customWidth="1"/>
    <col min="5898" max="5898" width="25.85546875" customWidth="1"/>
    <col min="6145" max="6145" width="15.5703125" customWidth="1"/>
    <col min="6146" max="6146" width="31" customWidth="1"/>
    <col min="6147" max="6147" width="15" customWidth="1"/>
    <col min="6148" max="6148" width="10.7109375" customWidth="1"/>
    <col min="6149" max="6149" width="13.42578125" customWidth="1"/>
    <col min="6150" max="6150" width="18" customWidth="1"/>
    <col min="6151" max="6151" width="15" customWidth="1"/>
    <col min="6152" max="6152" width="16.5703125" customWidth="1"/>
    <col min="6153" max="6153" width="15" customWidth="1"/>
    <col min="6154" max="6154" width="25.85546875" customWidth="1"/>
    <col min="6401" max="6401" width="15.5703125" customWidth="1"/>
    <col min="6402" max="6402" width="31" customWidth="1"/>
    <col min="6403" max="6403" width="15" customWidth="1"/>
    <col min="6404" max="6404" width="10.7109375" customWidth="1"/>
    <col min="6405" max="6405" width="13.42578125" customWidth="1"/>
    <col min="6406" max="6406" width="18" customWidth="1"/>
    <col min="6407" max="6407" width="15" customWidth="1"/>
    <col min="6408" max="6408" width="16.5703125" customWidth="1"/>
    <col min="6409" max="6409" width="15" customWidth="1"/>
    <col min="6410" max="6410" width="25.85546875" customWidth="1"/>
    <col min="6657" max="6657" width="15.5703125" customWidth="1"/>
    <col min="6658" max="6658" width="31" customWidth="1"/>
    <col min="6659" max="6659" width="15" customWidth="1"/>
    <col min="6660" max="6660" width="10.7109375" customWidth="1"/>
    <col min="6661" max="6661" width="13.42578125" customWidth="1"/>
    <col min="6662" max="6662" width="18" customWidth="1"/>
    <col min="6663" max="6663" width="15" customWidth="1"/>
    <col min="6664" max="6664" width="16.5703125" customWidth="1"/>
    <col min="6665" max="6665" width="15" customWidth="1"/>
    <col min="6666" max="6666" width="25.85546875" customWidth="1"/>
    <col min="6913" max="6913" width="15.5703125" customWidth="1"/>
    <col min="6914" max="6914" width="31" customWidth="1"/>
    <col min="6915" max="6915" width="15" customWidth="1"/>
    <col min="6916" max="6916" width="10.7109375" customWidth="1"/>
    <col min="6917" max="6917" width="13.42578125" customWidth="1"/>
    <col min="6918" max="6918" width="18" customWidth="1"/>
    <col min="6919" max="6919" width="15" customWidth="1"/>
    <col min="6920" max="6920" width="16.5703125" customWidth="1"/>
    <col min="6921" max="6921" width="15" customWidth="1"/>
    <col min="6922" max="6922" width="25.85546875" customWidth="1"/>
    <col min="7169" max="7169" width="15.5703125" customWidth="1"/>
    <col min="7170" max="7170" width="31" customWidth="1"/>
    <col min="7171" max="7171" width="15" customWidth="1"/>
    <col min="7172" max="7172" width="10.7109375" customWidth="1"/>
    <col min="7173" max="7173" width="13.42578125" customWidth="1"/>
    <col min="7174" max="7174" width="18" customWidth="1"/>
    <col min="7175" max="7175" width="15" customWidth="1"/>
    <col min="7176" max="7176" width="16.5703125" customWidth="1"/>
    <col min="7177" max="7177" width="15" customWidth="1"/>
    <col min="7178" max="7178" width="25.85546875" customWidth="1"/>
    <col min="7425" max="7425" width="15.5703125" customWidth="1"/>
    <col min="7426" max="7426" width="31" customWidth="1"/>
    <col min="7427" max="7427" width="15" customWidth="1"/>
    <col min="7428" max="7428" width="10.7109375" customWidth="1"/>
    <col min="7429" max="7429" width="13.42578125" customWidth="1"/>
    <col min="7430" max="7430" width="18" customWidth="1"/>
    <col min="7431" max="7431" width="15" customWidth="1"/>
    <col min="7432" max="7432" width="16.5703125" customWidth="1"/>
    <col min="7433" max="7433" width="15" customWidth="1"/>
    <col min="7434" max="7434" width="25.85546875" customWidth="1"/>
    <col min="7681" max="7681" width="15.5703125" customWidth="1"/>
    <col min="7682" max="7682" width="31" customWidth="1"/>
    <col min="7683" max="7683" width="15" customWidth="1"/>
    <col min="7684" max="7684" width="10.7109375" customWidth="1"/>
    <col min="7685" max="7685" width="13.42578125" customWidth="1"/>
    <col min="7686" max="7686" width="18" customWidth="1"/>
    <col min="7687" max="7687" width="15" customWidth="1"/>
    <col min="7688" max="7688" width="16.5703125" customWidth="1"/>
    <col min="7689" max="7689" width="15" customWidth="1"/>
    <col min="7690" max="7690" width="25.85546875" customWidth="1"/>
    <col min="7937" max="7937" width="15.5703125" customWidth="1"/>
    <col min="7938" max="7938" width="31" customWidth="1"/>
    <col min="7939" max="7939" width="15" customWidth="1"/>
    <col min="7940" max="7940" width="10.7109375" customWidth="1"/>
    <col min="7941" max="7941" width="13.42578125" customWidth="1"/>
    <col min="7942" max="7942" width="18" customWidth="1"/>
    <col min="7943" max="7943" width="15" customWidth="1"/>
    <col min="7944" max="7944" width="16.5703125" customWidth="1"/>
    <col min="7945" max="7945" width="15" customWidth="1"/>
    <col min="7946" max="7946" width="25.85546875" customWidth="1"/>
    <col min="8193" max="8193" width="15.5703125" customWidth="1"/>
    <col min="8194" max="8194" width="31" customWidth="1"/>
    <col min="8195" max="8195" width="15" customWidth="1"/>
    <col min="8196" max="8196" width="10.7109375" customWidth="1"/>
    <col min="8197" max="8197" width="13.42578125" customWidth="1"/>
    <col min="8198" max="8198" width="18" customWidth="1"/>
    <col min="8199" max="8199" width="15" customWidth="1"/>
    <col min="8200" max="8200" width="16.5703125" customWidth="1"/>
    <col min="8201" max="8201" width="15" customWidth="1"/>
    <col min="8202" max="8202" width="25.85546875" customWidth="1"/>
    <col min="8449" max="8449" width="15.5703125" customWidth="1"/>
    <col min="8450" max="8450" width="31" customWidth="1"/>
    <col min="8451" max="8451" width="15" customWidth="1"/>
    <col min="8452" max="8452" width="10.7109375" customWidth="1"/>
    <col min="8453" max="8453" width="13.42578125" customWidth="1"/>
    <col min="8454" max="8454" width="18" customWidth="1"/>
    <col min="8455" max="8455" width="15" customWidth="1"/>
    <col min="8456" max="8456" width="16.5703125" customWidth="1"/>
    <col min="8457" max="8457" width="15" customWidth="1"/>
    <col min="8458" max="8458" width="25.85546875" customWidth="1"/>
    <col min="8705" max="8705" width="15.5703125" customWidth="1"/>
    <col min="8706" max="8706" width="31" customWidth="1"/>
    <col min="8707" max="8707" width="15" customWidth="1"/>
    <col min="8708" max="8708" width="10.7109375" customWidth="1"/>
    <col min="8709" max="8709" width="13.42578125" customWidth="1"/>
    <col min="8710" max="8710" width="18" customWidth="1"/>
    <col min="8711" max="8711" width="15" customWidth="1"/>
    <col min="8712" max="8712" width="16.5703125" customWidth="1"/>
    <col min="8713" max="8713" width="15" customWidth="1"/>
    <col min="8714" max="8714" width="25.85546875" customWidth="1"/>
    <col min="8961" max="8961" width="15.5703125" customWidth="1"/>
    <col min="8962" max="8962" width="31" customWidth="1"/>
    <col min="8963" max="8963" width="15" customWidth="1"/>
    <col min="8964" max="8964" width="10.7109375" customWidth="1"/>
    <col min="8965" max="8965" width="13.42578125" customWidth="1"/>
    <col min="8966" max="8966" width="18" customWidth="1"/>
    <col min="8967" max="8967" width="15" customWidth="1"/>
    <col min="8968" max="8968" width="16.5703125" customWidth="1"/>
    <col min="8969" max="8969" width="15" customWidth="1"/>
    <col min="8970" max="8970" width="25.85546875" customWidth="1"/>
    <col min="9217" max="9217" width="15.5703125" customWidth="1"/>
    <col min="9218" max="9218" width="31" customWidth="1"/>
    <col min="9219" max="9219" width="15" customWidth="1"/>
    <col min="9220" max="9220" width="10.7109375" customWidth="1"/>
    <col min="9221" max="9221" width="13.42578125" customWidth="1"/>
    <col min="9222" max="9222" width="18" customWidth="1"/>
    <col min="9223" max="9223" width="15" customWidth="1"/>
    <col min="9224" max="9224" width="16.5703125" customWidth="1"/>
    <col min="9225" max="9225" width="15" customWidth="1"/>
    <col min="9226" max="9226" width="25.85546875" customWidth="1"/>
    <col min="9473" max="9473" width="15.5703125" customWidth="1"/>
    <col min="9474" max="9474" width="31" customWidth="1"/>
    <col min="9475" max="9475" width="15" customWidth="1"/>
    <col min="9476" max="9476" width="10.7109375" customWidth="1"/>
    <col min="9477" max="9477" width="13.42578125" customWidth="1"/>
    <col min="9478" max="9478" width="18" customWidth="1"/>
    <col min="9479" max="9479" width="15" customWidth="1"/>
    <col min="9480" max="9480" width="16.5703125" customWidth="1"/>
    <col min="9481" max="9481" width="15" customWidth="1"/>
    <col min="9482" max="9482" width="25.85546875" customWidth="1"/>
    <col min="9729" max="9729" width="15.5703125" customWidth="1"/>
    <col min="9730" max="9730" width="31" customWidth="1"/>
    <col min="9731" max="9731" width="15" customWidth="1"/>
    <col min="9732" max="9732" width="10.7109375" customWidth="1"/>
    <col min="9733" max="9733" width="13.42578125" customWidth="1"/>
    <col min="9734" max="9734" width="18" customWidth="1"/>
    <col min="9735" max="9735" width="15" customWidth="1"/>
    <col min="9736" max="9736" width="16.5703125" customWidth="1"/>
    <col min="9737" max="9737" width="15" customWidth="1"/>
    <col min="9738" max="9738" width="25.85546875" customWidth="1"/>
    <col min="9985" max="9985" width="15.5703125" customWidth="1"/>
    <col min="9986" max="9986" width="31" customWidth="1"/>
    <col min="9987" max="9987" width="15" customWidth="1"/>
    <col min="9988" max="9988" width="10.7109375" customWidth="1"/>
    <col min="9989" max="9989" width="13.42578125" customWidth="1"/>
    <col min="9990" max="9990" width="18" customWidth="1"/>
    <col min="9991" max="9991" width="15" customWidth="1"/>
    <col min="9992" max="9992" width="16.5703125" customWidth="1"/>
    <col min="9993" max="9993" width="15" customWidth="1"/>
    <col min="9994" max="9994" width="25.85546875" customWidth="1"/>
    <col min="10241" max="10241" width="15.5703125" customWidth="1"/>
    <col min="10242" max="10242" width="31" customWidth="1"/>
    <col min="10243" max="10243" width="15" customWidth="1"/>
    <col min="10244" max="10244" width="10.7109375" customWidth="1"/>
    <col min="10245" max="10245" width="13.42578125" customWidth="1"/>
    <col min="10246" max="10246" width="18" customWidth="1"/>
    <col min="10247" max="10247" width="15" customWidth="1"/>
    <col min="10248" max="10248" width="16.5703125" customWidth="1"/>
    <col min="10249" max="10249" width="15" customWidth="1"/>
    <col min="10250" max="10250" width="25.85546875" customWidth="1"/>
    <col min="10497" max="10497" width="15.5703125" customWidth="1"/>
    <col min="10498" max="10498" width="31" customWidth="1"/>
    <col min="10499" max="10499" width="15" customWidth="1"/>
    <col min="10500" max="10500" width="10.7109375" customWidth="1"/>
    <col min="10501" max="10501" width="13.42578125" customWidth="1"/>
    <col min="10502" max="10502" width="18" customWidth="1"/>
    <col min="10503" max="10503" width="15" customWidth="1"/>
    <col min="10504" max="10504" width="16.5703125" customWidth="1"/>
    <col min="10505" max="10505" width="15" customWidth="1"/>
    <col min="10506" max="10506" width="25.85546875" customWidth="1"/>
    <col min="10753" max="10753" width="15.5703125" customWidth="1"/>
    <col min="10754" max="10754" width="31" customWidth="1"/>
    <col min="10755" max="10755" width="15" customWidth="1"/>
    <col min="10756" max="10756" width="10.7109375" customWidth="1"/>
    <col min="10757" max="10757" width="13.42578125" customWidth="1"/>
    <col min="10758" max="10758" width="18" customWidth="1"/>
    <col min="10759" max="10759" width="15" customWidth="1"/>
    <col min="10760" max="10760" width="16.5703125" customWidth="1"/>
    <col min="10761" max="10761" width="15" customWidth="1"/>
    <col min="10762" max="10762" width="25.85546875" customWidth="1"/>
    <col min="11009" max="11009" width="15.5703125" customWidth="1"/>
    <col min="11010" max="11010" width="31" customWidth="1"/>
    <col min="11011" max="11011" width="15" customWidth="1"/>
    <col min="11012" max="11012" width="10.7109375" customWidth="1"/>
    <col min="11013" max="11013" width="13.42578125" customWidth="1"/>
    <col min="11014" max="11014" width="18" customWidth="1"/>
    <col min="11015" max="11015" width="15" customWidth="1"/>
    <col min="11016" max="11016" width="16.5703125" customWidth="1"/>
    <col min="11017" max="11017" width="15" customWidth="1"/>
    <col min="11018" max="11018" width="25.85546875" customWidth="1"/>
    <col min="11265" max="11265" width="15.5703125" customWidth="1"/>
    <col min="11266" max="11266" width="31" customWidth="1"/>
    <col min="11267" max="11267" width="15" customWidth="1"/>
    <col min="11268" max="11268" width="10.7109375" customWidth="1"/>
    <col min="11269" max="11269" width="13.42578125" customWidth="1"/>
    <col min="11270" max="11270" width="18" customWidth="1"/>
    <col min="11271" max="11271" width="15" customWidth="1"/>
    <col min="11272" max="11272" width="16.5703125" customWidth="1"/>
    <col min="11273" max="11273" width="15" customWidth="1"/>
    <col min="11274" max="11274" width="25.85546875" customWidth="1"/>
    <col min="11521" max="11521" width="15.5703125" customWidth="1"/>
    <col min="11522" max="11522" width="31" customWidth="1"/>
    <col min="11523" max="11523" width="15" customWidth="1"/>
    <col min="11524" max="11524" width="10.7109375" customWidth="1"/>
    <col min="11525" max="11525" width="13.42578125" customWidth="1"/>
    <col min="11526" max="11526" width="18" customWidth="1"/>
    <col min="11527" max="11527" width="15" customWidth="1"/>
    <col min="11528" max="11528" width="16.5703125" customWidth="1"/>
    <col min="11529" max="11529" width="15" customWidth="1"/>
    <col min="11530" max="11530" width="25.85546875" customWidth="1"/>
    <col min="11777" max="11777" width="15.5703125" customWidth="1"/>
    <col min="11778" max="11778" width="31" customWidth="1"/>
    <col min="11779" max="11779" width="15" customWidth="1"/>
    <col min="11780" max="11780" width="10.7109375" customWidth="1"/>
    <col min="11781" max="11781" width="13.42578125" customWidth="1"/>
    <col min="11782" max="11782" width="18" customWidth="1"/>
    <col min="11783" max="11783" width="15" customWidth="1"/>
    <col min="11784" max="11784" width="16.5703125" customWidth="1"/>
    <col min="11785" max="11785" width="15" customWidth="1"/>
    <col min="11786" max="11786" width="25.85546875" customWidth="1"/>
    <col min="12033" max="12033" width="15.5703125" customWidth="1"/>
    <col min="12034" max="12034" width="31" customWidth="1"/>
    <col min="12035" max="12035" width="15" customWidth="1"/>
    <col min="12036" max="12036" width="10.7109375" customWidth="1"/>
    <col min="12037" max="12037" width="13.42578125" customWidth="1"/>
    <col min="12038" max="12038" width="18" customWidth="1"/>
    <col min="12039" max="12039" width="15" customWidth="1"/>
    <col min="12040" max="12040" width="16.5703125" customWidth="1"/>
    <col min="12041" max="12041" width="15" customWidth="1"/>
    <col min="12042" max="12042" width="25.85546875" customWidth="1"/>
    <col min="12289" max="12289" width="15.5703125" customWidth="1"/>
    <col min="12290" max="12290" width="31" customWidth="1"/>
    <col min="12291" max="12291" width="15" customWidth="1"/>
    <col min="12292" max="12292" width="10.7109375" customWidth="1"/>
    <col min="12293" max="12293" width="13.42578125" customWidth="1"/>
    <col min="12294" max="12294" width="18" customWidth="1"/>
    <col min="12295" max="12295" width="15" customWidth="1"/>
    <col min="12296" max="12296" width="16.5703125" customWidth="1"/>
    <col min="12297" max="12297" width="15" customWidth="1"/>
    <col min="12298" max="12298" width="25.85546875" customWidth="1"/>
    <col min="12545" max="12545" width="15.5703125" customWidth="1"/>
    <col min="12546" max="12546" width="31" customWidth="1"/>
    <col min="12547" max="12547" width="15" customWidth="1"/>
    <col min="12548" max="12548" width="10.7109375" customWidth="1"/>
    <col min="12549" max="12549" width="13.42578125" customWidth="1"/>
    <col min="12550" max="12550" width="18" customWidth="1"/>
    <col min="12551" max="12551" width="15" customWidth="1"/>
    <col min="12552" max="12552" width="16.5703125" customWidth="1"/>
    <col min="12553" max="12553" width="15" customWidth="1"/>
    <col min="12554" max="12554" width="25.85546875" customWidth="1"/>
    <col min="12801" max="12801" width="15.5703125" customWidth="1"/>
    <col min="12802" max="12802" width="31" customWidth="1"/>
    <col min="12803" max="12803" width="15" customWidth="1"/>
    <col min="12804" max="12804" width="10.7109375" customWidth="1"/>
    <col min="12805" max="12805" width="13.42578125" customWidth="1"/>
    <col min="12806" max="12806" width="18" customWidth="1"/>
    <col min="12807" max="12807" width="15" customWidth="1"/>
    <col min="12808" max="12808" width="16.5703125" customWidth="1"/>
    <col min="12809" max="12809" width="15" customWidth="1"/>
    <col min="12810" max="12810" width="25.85546875" customWidth="1"/>
    <col min="13057" max="13057" width="15.5703125" customWidth="1"/>
    <col min="13058" max="13058" width="31" customWidth="1"/>
    <col min="13059" max="13059" width="15" customWidth="1"/>
    <col min="13060" max="13060" width="10.7109375" customWidth="1"/>
    <col min="13061" max="13061" width="13.42578125" customWidth="1"/>
    <col min="13062" max="13062" width="18" customWidth="1"/>
    <col min="13063" max="13063" width="15" customWidth="1"/>
    <col min="13064" max="13064" width="16.5703125" customWidth="1"/>
    <col min="13065" max="13065" width="15" customWidth="1"/>
    <col min="13066" max="13066" width="25.85546875" customWidth="1"/>
    <col min="13313" max="13313" width="15.5703125" customWidth="1"/>
    <col min="13314" max="13314" width="31" customWidth="1"/>
    <col min="13315" max="13315" width="15" customWidth="1"/>
    <col min="13316" max="13316" width="10.7109375" customWidth="1"/>
    <col min="13317" max="13317" width="13.42578125" customWidth="1"/>
    <col min="13318" max="13318" width="18" customWidth="1"/>
    <col min="13319" max="13319" width="15" customWidth="1"/>
    <col min="13320" max="13320" width="16.5703125" customWidth="1"/>
    <col min="13321" max="13321" width="15" customWidth="1"/>
    <col min="13322" max="13322" width="25.85546875" customWidth="1"/>
    <col min="13569" max="13569" width="15.5703125" customWidth="1"/>
    <col min="13570" max="13570" width="31" customWidth="1"/>
    <col min="13571" max="13571" width="15" customWidth="1"/>
    <col min="13572" max="13572" width="10.7109375" customWidth="1"/>
    <col min="13573" max="13573" width="13.42578125" customWidth="1"/>
    <col min="13574" max="13574" width="18" customWidth="1"/>
    <col min="13575" max="13575" width="15" customWidth="1"/>
    <col min="13576" max="13576" width="16.5703125" customWidth="1"/>
    <col min="13577" max="13577" width="15" customWidth="1"/>
    <col min="13578" max="13578" width="25.85546875" customWidth="1"/>
    <col min="13825" max="13825" width="15.5703125" customWidth="1"/>
    <col min="13826" max="13826" width="31" customWidth="1"/>
    <col min="13827" max="13827" width="15" customWidth="1"/>
    <col min="13828" max="13828" width="10.7109375" customWidth="1"/>
    <col min="13829" max="13829" width="13.42578125" customWidth="1"/>
    <col min="13830" max="13830" width="18" customWidth="1"/>
    <col min="13831" max="13831" width="15" customWidth="1"/>
    <col min="13832" max="13832" width="16.5703125" customWidth="1"/>
    <col min="13833" max="13833" width="15" customWidth="1"/>
    <col min="13834" max="13834" width="25.85546875" customWidth="1"/>
    <col min="14081" max="14081" width="15.5703125" customWidth="1"/>
    <col min="14082" max="14082" width="31" customWidth="1"/>
    <col min="14083" max="14083" width="15" customWidth="1"/>
    <col min="14084" max="14084" width="10.7109375" customWidth="1"/>
    <col min="14085" max="14085" width="13.42578125" customWidth="1"/>
    <col min="14086" max="14086" width="18" customWidth="1"/>
    <col min="14087" max="14087" width="15" customWidth="1"/>
    <col min="14088" max="14088" width="16.5703125" customWidth="1"/>
    <col min="14089" max="14089" width="15" customWidth="1"/>
    <col min="14090" max="14090" width="25.85546875" customWidth="1"/>
    <col min="14337" max="14337" width="15.5703125" customWidth="1"/>
    <col min="14338" max="14338" width="31" customWidth="1"/>
    <col min="14339" max="14339" width="15" customWidth="1"/>
    <col min="14340" max="14340" width="10.7109375" customWidth="1"/>
    <col min="14341" max="14341" width="13.42578125" customWidth="1"/>
    <col min="14342" max="14342" width="18" customWidth="1"/>
    <col min="14343" max="14343" width="15" customWidth="1"/>
    <col min="14344" max="14344" width="16.5703125" customWidth="1"/>
    <col min="14345" max="14345" width="15" customWidth="1"/>
    <col min="14346" max="14346" width="25.85546875" customWidth="1"/>
    <col min="14593" max="14593" width="15.5703125" customWidth="1"/>
    <col min="14594" max="14594" width="31" customWidth="1"/>
    <col min="14595" max="14595" width="15" customWidth="1"/>
    <col min="14596" max="14596" width="10.7109375" customWidth="1"/>
    <col min="14597" max="14597" width="13.42578125" customWidth="1"/>
    <col min="14598" max="14598" width="18" customWidth="1"/>
    <col min="14599" max="14599" width="15" customWidth="1"/>
    <col min="14600" max="14600" width="16.5703125" customWidth="1"/>
    <col min="14601" max="14601" width="15" customWidth="1"/>
    <col min="14602" max="14602" width="25.85546875" customWidth="1"/>
    <col min="14849" max="14849" width="15.5703125" customWidth="1"/>
    <col min="14850" max="14850" width="31" customWidth="1"/>
    <col min="14851" max="14851" width="15" customWidth="1"/>
    <col min="14852" max="14852" width="10.7109375" customWidth="1"/>
    <col min="14853" max="14853" width="13.42578125" customWidth="1"/>
    <col min="14854" max="14854" width="18" customWidth="1"/>
    <col min="14855" max="14855" width="15" customWidth="1"/>
    <col min="14856" max="14856" width="16.5703125" customWidth="1"/>
    <col min="14857" max="14857" width="15" customWidth="1"/>
    <col min="14858" max="14858" width="25.85546875" customWidth="1"/>
    <col min="15105" max="15105" width="15.5703125" customWidth="1"/>
    <col min="15106" max="15106" width="31" customWidth="1"/>
    <col min="15107" max="15107" width="15" customWidth="1"/>
    <col min="15108" max="15108" width="10.7109375" customWidth="1"/>
    <col min="15109" max="15109" width="13.42578125" customWidth="1"/>
    <col min="15110" max="15110" width="18" customWidth="1"/>
    <col min="15111" max="15111" width="15" customWidth="1"/>
    <col min="15112" max="15112" width="16.5703125" customWidth="1"/>
    <col min="15113" max="15113" width="15" customWidth="1"/>
    <col min="15114" max="15114" width="25.85546875" customWidth="1"/>
    <col min="15361" max="15361" width="15.5703125" customWidth="1"/>
    <col min="15362" max="15362" width="31" customWidth="1"/>
    <col min="15363" max="15363" width="15" customWidth="1"/>
    <col min="15364" max="15364" width="10.7109375" customWidth="1"/>
    <col min="15365" max="15365" width="13.42578125" customWidth="1"/>
    <col min="15366" max="15366" width="18" customWidth="1"/>
    <col min="15367" max="15367" width="15" customWidth="1"/>
    <col min="15368" max="15368" width="16.5703125" customWidth="1"/>
    <col min="15369" max="15369" width="15" customWidth="1"/>
    <col min="15370" max="15370" width="25.85546875" customWidth="1"/>
    <col min="15617" max="15617" width="15.5703125" customWidth="1"/>
    <col min="15618" max="15618" width="31" customWidth="1"/>
    <col min="15619" max="15619" width="15" customWidth="1"/>
    <col min="15620" max="15620" width="10.7109375" customWidth="1"/>
    <col min="15621" max="15621" width="13.42578125" customWidth="1"/>
    <col min="15622" max="15622" width="18" customWidth="1"/>
    <col min="15623" max="15623" width="15" customWidth="1"/>
    <col min="15624" max="15624" width="16.5703125" customWidth="1"/>
    <col min="15625" max="15625" width="15" customWidth="1"/>
    <col min="15626" max="15626" width="25.85546875" customWidth="1"/>
    <col min="15873" max="15873" width="15.5703125" customWidth="1"/>
    <col min="15874" max="15874" width="31" customWidth="1"/>
    <col min="15875" max="15875" width="15" customWidth="1"/>
    <col min="15876" max="15876" width="10.7109375" customWidth="1"/>
    <col min="15877" max="15877" width="13.42578125" customWidth="1"/>
    <col min="15878" max="15878" width="18" customWidth="1"/>
    <col min="15879" max="15879" width="15" customWidth="1"/>
    <col min="15880" max="15880" width="16.5703125" customWidth="1"/>
    <col min="15881" max="15881" width="15" customWidth="1"/>
    <col min="15882" max="15882" width="25.85546875" customWidth="1"/>
    <col min="16129" max="16129" width="15.5703125" customWidth="1"/>
    <col min="16130" max="16130" width="31" customWidth="1"/>
    <col min="16131" max="16131" width="15" customWidth="1"/>
    <col min="16132" max="16132" width="10.7109375" customWidth="1"/>
    <col min="16133" max="16133" width="13.42578125" customWidth="1"/>
    <col min="16134" max="16134" width="18" customWidth="1"/>
    <col min="16135" max="16135" width="15" customWidth="1"/>
    <col min="16136" max="16136" width="16.5703125" customWidth="1"/>
    <col min="16137" max="16137" width="15" customWidth="1"/>
    <col min="16138" max="16138" width="25.85546875" customWidth="1"/>
  </cols>
  <sheetData>
    <row r="1" spans="1:14" ht="30.75" customHeight="1" x14ac:dyDescent="0.5">
      <c r="A1" s="432" t="s">
        <v>70</v>
      </c>
      <c r="B1" s="432"/>
      <c r="C1" s="432"/>
      <c r="D1" s="432"/>
      <c r="E1" s="432"/>
      <c r="F1" s="432"/>
      <c r="G1" s="432"/>
      <c r="H1" s="432"/>
      <c r="I1" s="432"/>
      <c r="J1" s="432"/>
    </row>
    <row r="2" spans="1:14" ht="20.25" customHeight="1" x14ac:dyDescent="0.5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4" ht="20.25" customHeight="1" x14ac:dyDescent="0.5">
      <c r="A3" s="216" t="s">
        <v>48</v>
      </c>
      <c r="B3" s="439" t="s">
        <v>49</v>
      </c>
      <c r="C3" s="439"/>
      <c r="D3" s="439"/>
      <c r="E3" s="439"/>
      <c r="F3" s="439"/>
      <c r="G3" s="439"/>
      <c r="H3" s="439"/>
      <c r="I3" s="125"/>
      <c r="J3" s="125"/>
      <c r="N3" s="280"/>
    </row>
    <row r="4" spans="1:14" ht="20.25" customHeight="1" x14ac:dyDescent="0.5">
      <c r="A4" s="125"/>
      <c r="B4" s="439"/>
      <c r="C4" s="439"/>
      <c r="D4" s="439"/>
      <c r="E4" s="439"/>
      <c r="F4" s="439"/>
      <c r="G4" s="439"/>
      <c r="H4" s="439"/>
      <c r="I4" s="125"/>
      <c r="J4" s="125"/>
    </row>
    <row r="5" spans="1:14" ht="20.25" customHeight="1" x14ac:dyDescent="0.5">
      <c r="A5" s="217"/>
      <c r="B5" s="442" t="s">
        <v>68</v>
      </c>
      <c r="C5" s="443"/>
      <c r="D5" s="443"/>
      <c r="E5" s="443"/>
      <c r="F5" s="443"/>
      <c r="G5" s="443"/>
      <c r="H5" s="444"/>
      <c r="I5" s="217"/>
      <c r="J5" s="217"/>
    </row>
    <row r="6" spans="1:14" ht="20.25" customHeight="1" thickBot="1" x14ac:dyDescent="0.3">
      <c r="A6" s="46"/>
      <c r="B6" s="46"/>
      <c r="C6" s="46"/>
      <c r="D6" s="46"/>
      <c r="E6" s="46"/>
      <c r="F6" s="127"/>
      <c r="G6" s="128"/>
      <c r="H6" s="127"/>
      <c r="I6" s="128"/>
      <c r="J6" s="45"/>
    </row>
    <row r="7" spans="1:14" ht="15" customHeight="1" x14ac:dyDescent="0.25">
      <c r="A7" s="366" t="s">
        <v>0</v>
      </c>
      <c r="B7" s="367"/>
      <c r="C7" s="367"/>
      <c r="D7" s="367"/>
      <c r="E7" s="367"/>
      <c r="F7" s="367"/>
      <c r="G7" s="367"/>
      <c r="H7" s="367"/>
      <c r="I7" s="367"/>
      <c r="J7" s="368"/>
    </row>
    <row r="8" spans="1:14" ht="9.75" customHeight="1" thickBot="1" x14ac:dyDescent="0.3">
      <c r="A8" s="369"/>
      <c r="B8" s="370"/>
      <c r="C8" s="370"/>
      <c r="D8" s="370"/>
      <c r="E8" s="370"/>
      <c r="F8" s="370"/>
      <c r="G8" s="370"/>
      <c r="H8" s="370"/>
      <c r="I8" s="370"/>
      <c r="J8" s="371"/>
    </row>
    <row r="9" spans="1:14" ht="15" customHeight="1" thickBot="1" x14ac:dyDescent="0.3">
      <c r="A9" s="342" t="s">
        <v>1</v>
      </c>
      <c r="B9" s="343"/>
      <c r="C9" s="343"/>
      <c r="D9" s="343"/>
      <c r="E9" s="343"/>
      <c r="F9" s="343"/>
      <c r="G9" s="343"/>
      <c r="H9" s="343"/>
      <c r="I9" s="343"/>
      <c r="J9" s="344"/>
    </row>
    <row r="10" spans="1:14" ht="18.75" customHeight="1" x14ac:dyDescent="0.25">
      <c r="A10" s="433" t="s">
        <v>2</v>
      </c>
      <c r="B10" s="435" t="s">
        <v>3</v>
      </c>
      <c r="C10" s="437" t="s">
        <v>4</v>
      </c>
      <c r="D10" s="438"/>
      <c r="E10" s="337" t="s">
        <v>5</v>
      </c>
      <c r="F10" s="312" t="s">
        <v>52</v>
      </c>
      <c r="G10" s="314" t="s">
        <v>6</v>
      </c>
      <c r="H10" s="314" t="s">
        <v>50</v>
      </c>
      <c r="I10" s="316" t="s">
        <v>7</v>
      </c>
      <c r="J10" s="318" t="s">
        <v>8</v>
      </c>
      <c r="L10" s="4"/>
      <c r="M10" s="4"/>
      <c r="N10" s="4"/>
    </row>
    <row r="11" spans="1:14" ht="20.25" customHeight="1" thickBot="1" x14ac:dyDescent="0.3">
      <c r="A11" s="434"/>
      <c r="B11" s="436"/>
      <c r="C11" s="5" t="s">
        <v>9</v>
      </c>
      <c r="D11" s="5" t="s">
        <v>10</v>
      </c>
      <c r="E11" s="395"/>
      <c r="F11" s="313"/>
      <c r="G11" s="339"/>
      <c r="H11" s="339"/>
      <c r="I11" s="373"/>
      <c r="J11" s="418"/>
    </row>
    <row r="12" spans="1:14" ht="20.100000000000001" customHeight="1" x14ac:dyDescent="0.25">
      <c r="A12" s="6" t="s">
        <v>11</v>
      </c>
      <c r="B12" s="7" t="s">
        <v>12</v>
      </c>
      <c r="C12" s="8" t="s">
        <v>13</v>
      </c>
      <c r="D12" s="8">
        <v>1</v>
      </c>
      <c r="E12" s="8">
        <v>260</v>
      </c>
      <c r="F12" s="240"/>
      <c r="G12" s="9">
        <f>D12*F12*12</f>
        <v>0</v>
      </c>
      <c r="H12" s="243"/>
      <c r="I12" s="9">
        <f>D12*E12*H12</f>
        <v>0</v>
      </c>
      <c r="J12" s="419">
        <f>G17+I17+I20+M22</f>
        <v>0</v>
      </c>
    </row>
    <row r="13" spans="1:14" ht="20.25" customHeight="1" x14ac:dyDescent="0.25">
      <c r="A13" s="10" t="s">
        <v>14</v>
      </c>
      <c r="B13" s="11" t="s">
        <v>15</v>
      </c>
      <c r="C13" s="12" t="s">
        <v>13</v>
      </c>
      <c r="D13" s="12">
        <v>2</v>
      </c>
      <c r="E13" s="12">
        <v>156</v>
      </c>
      <c r="F13" s="241"/>
      <c r="G13" s="13">
        <f>D13*F13*12</f>
        <v>0</v>
      </c>
      <c r="H13" s="244"/>
      <c r="I13" s="14">
        <f>D13*E13*H13</f>
        <v>0</v>
      </c>
      <c r="J13" s="420"/>
    </row>
    <row r="14" spans="1:14" ht="20.100000000000001" customHeight="1" x14ac:dyDescent="0.25">
      <c r="A14" s="10" t="s">
        <v>16</v>
      </c>
      <c r="B14" s="11" t="s">
        <v>17</v>
      </c>
      <c r="C14" s="12" t="s">
        <v>18</v>
      </c>
      <c r="D14" s="12">
        <v>1</v>
      </c>
      <c r="E14" s="12">
        <v>104</v>
      </c>
      <c r="F14" s="241"/>
      <c r="G14" s="15">
        <f>D14*F14*12</f>
        <v>0</v>
      </c>
      <c r="H14" s="244"/>
      <c r="I14" s="14">
        <f>D14*E14*H14</f>
        <v>0</v>
      </c>
      <c r="J14" s="420"/>
      <c r="K14" s="16"/>
      <c r="M14" s="17"/>
    </row>
    <row r="15" spans="1:14" ht="20.100000000000001" customHeight="1" x14ac:dyDescent="0.25">
      <c r="A15" s="10" t="s">
        <v>45</v>
      </c>
      <c r="B15" s="18" t="s">
        <v>19</v>
      </c>
      <c r="C15" s="19" t="s">
        <v>20</v>
      </c>
      <c r="D15" s="19">
        <v>1</v>
      </c>
      <c r="E15" s="19">
        <v>4</v>
      </c>
      <c r="F15" s="241"/>
      <c r="G15" s="13">
        <f>D15*F15*12</f>
        <v>0</v>
      </c>
      <c r="H15" s="245"/>
      <c r="I15" s="14">
        <f>D15*E15*H15</f>
        <v>0</v>
      </c>
      <c r="J15" s="420"/>
      <c r="M15" s="17"/>
    </row>
    <row r="16" spans="1:14" ht="20.100000000000001" customHeight="1" thickBot="1" x14ac:dyDescent="0.3">
      <c r="A16" s="269" t="s">
        <v>21</v>
      </c>
      <c r="B16" s="18" t="s">
        <v>22</v>
      </c>
      <c r="C16" s="19" t="s">
        <v>13</v>
      </c>
      <c r="D16" s="19">
        <v>4</v>
      </c>
      <c r="E16" s="19">
        <v>260</v>
      </c>
      <c r="F16" s="270"/>
      <c r="G16" s="223">
        <f>D16*F16*12</f>
        <v>0</v>
      </c>
      <c r="H16" s="245"/>
      <c r="I16" s="271">
        <f>D16*E16*H16</f>
        <v>0</v>
      </c>
      <c r="J16" s="420"/>
      <c r="M16" s="17"/>
      <c r="N16" s="46"/>
    </row>
    <row r="17" spans="1:14" ht="20.100000000000001" customHeight="1" thickBot="1" x14ac:dyDescent="0.3">
      <c r="A17" s="272"/>
      <c r="B17" s="273"/>
      <c r="C17" s="274"/>
      <c r="D17" s="274"/>
      <c r="E17" s="275"/>
      <c r="F17" s="277" t="s">
        <v>46</v>
      </c>
      <c r="G17" s="278">
        <f>SUM(G12:G16)</f>
        <v>0</v>
      </c>
      <c r="H17" s="278" t="s">
        <v>46</v>
      </c>
      <c r="I17" s="279">
        <f>SUM(I12:I16)</f>
        <v>0</v>
      </c>
      <c r="J17" s="276"/>
      <c r="K17" s="46"/>
      <c r="L17" s="46"/>
      <c r="M17" s="17"/>
    </row>
    <row r="18" spans="1:14" ht="20.100000000000001" customHeight="1" thickBot="1" x14ac:dyDescent="0.3">
      <c r="A18" s="342" t="s">
        <v>72</v>
      </c>
      <c r="B18" s="343"/>
      <c r="C18" s="343"/>
      <c r="D18" s="343"/>
      <c r="E18" s="343"/>
      <c r="F18" s="343"/>
      <c r="G18" s="343"/>
      <c r="H18" s="343"/>
      <c r="I18" s="343"/>
      <c r="J18" s="344"/>
      <c r="K18" s="46"/>
      <c r="L18" s="46"/>
      <c r="M18" s="17"/>
    </row>
    <row r="19" spans="1:14" ht="27.75" customHeight="1" x14ac:dyDescent="0.25">
      <c r="A19" s="224" t="s">
        <v>2</v>
      </c>
      <c r="B19" s="429" t="s">
        <v>3</v>
      </c>
      <c r="C19" s="429"/>
      <c r="D19" s="225" t="s">
        <v>5</v>
      </c>
      <c r="E19" s="425" t="s">
        <v>55</v>
      </c>
      <c r="F19" s="425"/>
      <c r="G19" s="426" t="s">
        <v>56</v>
      </c>
      <c r="H19" s="426"/>
      <c r="I19" s="426" t="s">
        <v>57</v>
      </c>
      <c r="J19" s="431"/>
      <c r="K19" s="46"/>
      <c r="L19" s="46"/>
      <c r="M19" s="17"/>
    </row>
    <row r="20" spans="1:14" ht="34.5" customHeight="1" thickBot="1" x14ac:dyDescent="0.3">
      <c r="A20" s="20" t="s">
        <v>53</v>
      </c>
      <c r="B20" s="430" t="s">
        <v>54</v>
      </c>
      <c r="C20" s="430"/>
      <c r="D20" s="226">
        <v>4</v>
      </c>
      <c r="E20" s="427">
        <v>3</v>
      </c>
      <c r="F20" s="427"/>
      <c r="G20" s="428"/>
      <c r="H20" s="428"/>
      <c r="I20" s="440">
        <f>G20*D20</f>
        <v>0</v>
      </c>
      <c r="J20" s="441"/>
      <c r="K20" s="46"/>
      <c r="L20" s="46"/>
      <c r="M20" s="17"/>
    </row>
    <row r="21" spans="1:14" ht="55.5" customHeight="1" thickBot="1" x14ac:dyDescent="0.3">
      <c r="A21" s="236" t="s">
        <v>2</v>
      </c>
      <c r="B21" s="345" t="s">
        <v>3</v>
      </c>
      <c r="C21" s="346"/>
      <c r="D21" s="347" t="s">
        <v>58</v>
      </c>
      <c r="E21" s="348"/>
      <c r="F21" s="232" t="s">
        <v>5</v>
      </c>
      <c r="G21" s="233" t="s">
        <v>59</v>
      </c>
      <c r="H21" s="233" t="s">
        <v>60</v>
      </c>
      <c r="I21" s="235" t="s">
        <v>61</v>
      </c>
      <c r="J21" s="235" t="s">
        <v>69</v>
      </c>
      <c r="K21" s="349" t="s">
        <v>63</v>
      </c>
      <c r="L21" s="304"/>
      <c r="M21" s="349" t="s">
        <v>46</v>
      </c>
      <c r="N21" s="304"/>
    </row>
    <row r="22" spans="1:14" ht="27" customHeight="1" thickBot="1" x14ac:dyDescent="0.3">
      <c r="A22" s="237" t="s">
        <v>64</v>
      </c>
      <c r="B22" s="350" t="s">
        <v>65</v>
      </c>
      <c r="C22" s="351"/>
      <c r="D22" s="350">
        <v>15</v>
      </c>
      <c r="E22" s="351"/>
      <c r="F22" s="238">
        <v>20</v>
      </c>
      <c r="G22" s="239" t="s">
        <v>66</v>
      </c>
      <c r="H22" s="247"/>
      <c r="I22" s="234">
        <f>D22*H22</f>
        <v>0</v>
      </c>
      <c r="J22" s="248"/>
      <c r="K22" s="301">
        <f>F22*J22</f>
        <v>0</v>
      </c>
      <c r="L22" s="302"/>
      <c r="M22" s="357">
        <f>I22+K22</f>
        <v>0</v>
      </c>
      <c r="N22" s="358"/>
    </row>
    <row r="23" spans="1:14" ht="27" customHeight="1" x14ac:dyDescent="0.25">
      <c r="A23" s="64"/>
      <c r="B23" s="281"/>
      <c r="C23" s="281"/>
      <c r="D23" s="281"/>
      <c r="E23" s="281"/>
      <c r="F23" s="229"/>
      <c r="G23" s="282"/>
      <c r="H23" s="285"/>
      <c r="I23" s="230"/>
      <c r="J23" s="286"/>
      <c r="K23" s="283"/>
      <c r="L23" s="284"/>
      <c r="M23" s="288"/>
      <c r="N23" s="287"/>
    </row>
    <row r="24" spans="1:14" ht="23.25" customHeight="1" thickBot="1" x14ac:dyDescent="0.3">
      <c r="A24" s="64"/>
      <c r="B24" s="227"/>
      <c r="C24" s="227"/>
      <c r="D24" s="228"/>
      <c r="E24" s="229"/>
      <c r="F24" s="229"/>
      <c r="G24" s="231"/>
      <c r="H24" s="231"/>
      <c r="I24" s="230"/>
      <c r="J24" s="230"/>
      <c r="K24" s="46"/>
      <c r="L24" s="46"/>
      <c r="M24" s="17"/>
    </row>
    <row r="25" spans="1:14" ht="15" customHeight="1" x14ac:dyDescent="0.25">
      <c r="A25" s="366" t="s">
        <v>23</v>
      </c>
      <c r="B25" s="367"/>
      <c r="C25" s="367"/>
      <c r="D25" s="367"/>
      <c r="E25" s="367"/>
      <c r="F25" s="367"/>
      <c r="G25" s="367"/>
      <c r="H25" s="367"/>
      <c r="I25" s="367"/>
      <c r="J25" s="368"/>
    </row>
    <row r="26" spans="1:14" ht="12" customHeight="1" thickBot="1" x14ac:dyDescent="0.3">
      <c r="A26" s="369"/>
      <c r="B26" s="370"/>
      <c r="C26" s="370"/>
      <c r="D26" s="370"/>
      <c r="E26" s="370"/>
      <c r="F26" s="370"/>
      <c r="G26" s="370"/>
      <c r="H26" s="370"/>
      <c r="I26" s="370"/>
      <c r="J26" s="371"/>
      <c r="M26" s="17"/>
    </row>
    <row r="27" spans="1:14" ht="15" customHeight="1" thickBot="1" x14ac:dyDescent="0.3">
      <c r="A27" s="342" t="s">
        <v>1</v>
      </c>
      <c r="B27" s="343"/>
      <c r="C27" s="343"/>
      <c r="D27" s="343"/>
      <c r="E27" s="343"/>
      <c r="F27" s="343"/>
      <c r="G27" s="343"/>
      <c r="H27" s="343"/>
      <c r="I27" s="343"/>
      <c r="J27" s="344"/>
    </row>
    <row r="28" spans="1:14" ht="24" customHeight="1" x14ac:dyDescent="0.25">
      <c r="A28" s="421" t="s">
        <v>2</v>
      </c>
      <c r="B28" s="423" t="s">
        <v>3</v>
      </c>
      <c r="C28" s="394" t="s">
        <v>4</v>
      </c>
      <c r="D28" s="394"/>
      <c r="E28" s="337" t="s">
        <v>5</v>
      </c>
      <c r="F28" s="312" t="s">
        <v>52</v>
      </c>
      <c r="G28" s="314" t="s">
        <v>6</v>
      </c>
      <c r="H28" s="314" t="s">
        <v>51</v>
      </c>
      <c r="I28" s="316" t="s">
        <v>7</v>
      </c>
      <c r="J28" s="318" t="s">
        <v>8</v>
      </c>
    </row>
    <row r="29" spans="1:14" ht="18" customHeight="1" thickBot="1" x14ac:dyDescent="0.3">
      <c r="A29" s="422"/>
      <c r="B29" s="424"/>
      <c r="C29" s="28" t="s">
        <v>9</v>
      </c>
      <c r="D29" s="28" t="s">
        <v>10</v>
      </c>
      <c r="E29" s="395"/>
      <c r="F29" s="313"/>
      <c r="G29" s="339"/>
      <c r="H29" s="339"/>
      <c r="I29" s="373"/>
      <c r="J29" s="319"/>
    </row>
    <row r="30" spans="1:14" s="30" customFormat="1" ht="20.100000000000001" customHeight="1" x14ac:dyDescent="0.2">
      <c r="A30" s="6" t="s">
        <v>11</v>
      </c>
      <c r="B30" s="7" t="s">
        <v>12</v>
      </c>
      <c r="C30" s="8" t="s">
        <v>13</v>
      </c>
      <c r="D30" s="8">
        <v>1</v>
      </c>
      <c r="E30" s="8">
        <v>26</v>
      </c>
      <c r="F30" s="240"/>
      <c r="G30" s="9">
        <f>D30*F30*12</f>
        <v>0</v>
      </c>
      <c r="H30" s="243"/>
      <c r="I30" s="29">
        <f>D30*E30*H30</f>
        <v>0</v>
      </c>
      <c r="J30" s="415">
        <f>G34+I34+M37</f>
        <v>0</v>
      </c>
    </row>
    <row r="31" spans="1:14" s="30" customFormat="1" ht="20.100000000000001" customHeight="1" x14ac:dyDescent="0.2">
      <c r="A31" s="10" t="s">
        <v>14</v>
      </c>
      <c r="B31" s="11" t="s">
        <v>15</v>
      </c>
      <c r="C31" s="12" t="s">
        <v>13</v>
      </c>
      <c r="D31" s="12">
        <v>1</v>
      </c>
      <c r="E31" s="12">
        <v>26</v>
      </c>
      <c r="F31" s="241"/>
      <c r="G31" s="13">
        <f>D31*F31*12</f>
        <v>0</v>
      </c>
      <c r="H31" s="244"/>
      <c r="I31" s="14">
        <f>D31*E31*H31</f>
        <v>0</v>
      </c>
      <c r="J31" s="416"/>
      <c r="K31" s="2"/>
    </row>
    <row r="32" spans="1:14" s="30" customFormat="1" ht="20.100000000000001" customHeight="1" x14ac:dyDescent="0.2">
      <c r="A32" s="10" t="s">
        <v>16</v>
      </c>
      <c r="B32" s="11" t="s">
        <v>17</v>
      </c>
      <c r="C32" s="12" t="s">
        <v>18</v>
      </c>
      <c r="D32" s="12">
        <v>1</v>
      </c>
      <c r="E32" s="12">
        <v>12</v>
      </c>
      <c r="F32" s="241"/>
      <c r="G32" s="13">
        <f>D32*F32*12</f>
        <v>0</v>
      </c>
      <c r="H32" s="244"/>
      <c r="I32" s="14">
        <f>D32*E32*H32</f>
        <v>0</v>
      </c>
      <c r="J32" s="416"/>
    </row>
    <row r="33" spans="1:14" s="30" customFormat="1" ht="20.100000000000001" customHeight="1" thickBot="1" x14ac:dyDescent="0.25">
      <c r="A33" s="20" t="s">
        <v>21</v>
      </c>
      <c r="B33" s="21" t="s">
        <v>22</v>
      </c>
      <c r="C33" s="22" t="s">
        <v>13</v>
      </c>
      <c r="D33" s="22">
        <v>2</v>
      </c>
      <c r="E33" s="22">
        <v>52</v>
      </c>
      <c r="F33" s="242"/>
      <c r="G33" s="23">
        <f>D33*F33*12</f>
        <v>0</v>
      </c>
      <c r="H33" s="246"/>
      <c r="I33" s="126">
        <f>D33*E33*H33</f>
        <v>0</v>
      </c>
      <c r="J33" s="417"/>
    </row>
    <row r="34" spans="1:14" s="30" customFormat="1" ht="20.100000000000001" customHeight="1" thickBot="1" x14ac:dyDescent="0.25">
      <c r="A34" s="64"/>
      <c r="B34" s="65"/>
      <c r="C34" s="66"/>
      <c r="D34" s="66"/>
      <c r="E34" s="66"/>
      <c r="F34" s="277" t="s">
        <v>46</v>
      </c>
      <c r="G34" s="278">
        <f>SUM(G30:G33)</f>
        <v>0</v>
      </c>
      <c r="H34" s="278" t="s">
        <v>46</v>
      </c>
      <c r="I34" s="279">
        <f>SUM(I30:I33)</f>
        <v>0</v>
      </c>
      <c r="J34" s="296"/>
    </row>
    <row r="35" spans="1:14" ht="15" customHeight="1" thickBot="1" x14ac:dyDescent="0.3">
      <c r="A35" s="342" t="s">
        <v>72</v>
      </c>
      <c r="B35" s="343"/>
      <c r="C35" s="343"/>
      <c r="D35" s="343"/>
      <c r="E35" s="343"/>
      <c r="F35" s="343"/>
      <c r="G35" s="343"/>
      <c r="H35" s="343"/>
      <c r="I35" s="343"/>
      <c r="J35" s="344"/>
      <c r="M35" s="17"/>
    </row>
    <row r="36" spans="1:14" ht="55.5" customHeight="1" thickBot="1" x14ac:dyDescent="0.3">
      <c r="A36" s="236" t="s">
        <v>2</v>
      </c>
      <c r="B36" s="345" t="s">
        <v>3</v>
      </c>
      <c r="C36" s="346"/>
      <c r="D36" s="347" t="s">
        <v>58</v>
      </c>
      <c r="E36" s="348"/>
      <c r="F36" s="232" t="s">
        <v>5</v>
      </c>
      <c r="G36" s="233" t="s">
        <v>59</v>
      </c>
      <c r="H36" s="233" t="s">
        <v>60</v>
      </c>
      <c r="I36" s="235" t="s">
        <v>61</v>
      </c>
      <c r="J36" s="235" t="s">
        <v>62</v>
      </c>
      <c r="K36" s="349" t="s">
        <v>63</v>
      </c>
      <c r="L36" s="304"/>
      <c r="M36" s="349" t="s">
        <v>46</v>
      </c>
      <c r="N36" s="304"/>
    </row>
    <row r="37" spans="1:14" ht="35.25" customHeight="1" thickBot="1" x14ac:dyDescent="0.3">
      <c r="A37" s="237" t="s">
        <v>64</v>
      </c>
      <c r="B37" s="350" t="s">
        <v>65</v>
      </c>
      <c r="C37" s="351"/>
      <c r="D37" s="350">
        <v>15</v>
      </c>
      <c r="E37" s="351"/>
      <c r="F37" s="238">
        <v>7</v>
      </c>
      <c r="G37" s="239" t="s">
        <v>66</v>
      </c>
      <c r="H37" s="247"/>
      <c r="I37" s="234">
        <f>D37*H37</f>
        <v>0</v>
      </c>
      <c r="J37" s="248"/>
      <c r="K37" s="301">
        <f>F37*J37</f>
        <v>0</v>
      </c>
      <c r="L37" s="302"/>
      <c r="M37" s="303">
        <f>I37+K37</f>
        <v>0</v>
      </c>
      <c r="N37" s="304"/>
    </row>
    <row r="38" spans="1:14" ht="22.5" customHeight="1" thickBot="1" x14ac:dyDescent="0.3">
      <c r="A38" s="31"/>
      <c r="B38" s="32"/>
      <c r="C38" s="33"/>
      <c r="D38" s="33"/>
      <c r="E38" s="33"/>
      <c r="F38" s="34"/>
      <c r="G38" s="35"/>
      <c r="H38" s="36"/>
      <c r="I38" s="27"/>
    </row>
    <row r="39" spans="1:14" ht="13.5" customHeight="1" x14ac:dyDescent="0.25">
      <c r="A39" s="323" t="s">
        <v>24</v>
      </c>
      <c r="B39" s="324"/>
      <c r="C39" s="324"/>
      <c r="D39" s="324"/>
      <c r="E39" s="324"/>
      <c r="F39" s="324"/>
      <c r="G39" s="324"/>
      <c r="H39" s="324"/>
      <c r="I39" s="324"/>
      <c r="J39" s="325"/>
    </row>
    <row r="40" spans="1:14" ht="14.25" customHeight="1" thickBot="1" x14ac:dyDescent="0.3">
      <c r="A40" s="326"/>
      <c r="B40" s="327"/>
      <c r="C40" s="327"/>
      <c r="D40" s="327"/>
      <c r="E40" s="327"/>
      <c r="F40" s="327"/>
      <c r="G40" s="327"/>
      <c r="H40" s="327"/>
      <c r="I40" s="327"/>
      <c r="J40" s="328"/>
    </row>
    <row r="41" spans="1:14" ht="15" customHeight="1" thickBot="1" x14ac:dyDescent="0.3">
      <c r="A41" s="329" t="s">
        <v>1</v>
      </c>
      <c r="B41" s="330"/>
      <c r="C41" s="330"/>
      <c r="D41" s="330"/>
      <c r="E41" s="330"/>
      <c r="F41" s="330"/>
      <c r="G41" s="330"/>
      <c r="H41" s="330"/>
      <c r="I41" s="330"/>
      <c r="J41" s="331"/>
    </row>
    <row r="42" spans="1:14" ht="15" customHeight="1" x14ac:dyDescent="0.25">
      <c r="A42" s="410" t="s">
        <v>2</v>
      </c>
      <c r="B42" s="412" t="s">
        <v>3</v>
      </c>
      <c r="C42" s="71" t="s">
        <v>4</v>
      </c>
      <c r="D42" s="71"/>
      <c r="E42" s="310" t="s">
        <v>5</v>
      </c>
      <c r="F42" s="312" t="s">
        <v>52</v>
      </c>
      <c r="G42" s="340" t="s">
        <v>6</v>
      </c>
      <c r="H42" s="340" t="s">
        <v>50</v>
      </c>
      <c r="I42" s="353" t="s">
        <v>7</v>
      </c>
      <c r="J42" s="355" t="s">
        <v>8</v>
      </c>
    </row>
    <row r="43" spans="1:14" ht="24" customHeight="1" thickBot="1" x14ac:dyDescent="0.3">
      <c r="A43" s="411"/>
      <c r="B43" s="413"/>
      <c r="C43" s="72" t="s">
        <v>25</v>
      </c>
      <c r="D43" s="72" t="s">
        <v>10</v>
      </c>
      <c r="E43" s="405"/>
      <c r="F43" s="313"/>
      <c r="G43" s="414"/>
      <c r="H43" s="414"/>
      <c r="I43" s="408"/>
      <c r="J43" s="409"/>
    </row>
    <row r="44" spans="1:14" s="30" customFormat="1" ht="20.100000000000001" customHeight="1" x14ac:dyDescent="0.2">
      <c r="A44" s="73" t="s">
        <v>11</v>
      </c>
      <c r="B44" s="74" t="s">
        <v>12</v>
      </c>
      <c r="C44" s="130" t="s">
        <v>26</v>
      </c>
      <c r="D44" s="75">
        <v>1</v>
      </c>
      <c r="E44" s="130">
        <v>52</v>
      </c>
      <c r="F44" s="249"/>
      <c r="G44" s="133">
        <f>D44*F44*12</f>
        <v>0</v>
      </c>
      <c r="H44" s="252"/>
      <c r="I44" s="134">
        <f>D44*E44*H44</f>
        <v>0</v>
      </c>
      <c r="J44" s="397">
        <f>G48+I48</f>
        <v>0</v>
      </c>
    </row>
    <row r="45" spans="1:14" s="30" customFormat="1" ht="20.100000000000001" customHeight="1" x14ac:dyDescent="0.2">
      <c r="A45" s="76" t="s">
        <v>14</v>
      </c>
      <c r="B45" s="77" t="s">
        <v>15</v>
      </c>
      <c r="C45" s="131" t="s">
        <v>18</v>
      </c>
      <c r="D45" s="78">
        <v>1</v>
      </c>
      <c r="E45" s="131">
        <v>52</v>
      </c>
      <c r="F45" s="250"/>
      <c r="G45" s="135">
        <f>D45*F45*12</f>
        <v>0</v>
      </c>
      <c r="H45" s="250"/>
      <c r="I45" s="136">
        <f>D45*E45*H45</f>
        <v>0</v>
      </c>
      <c r="J45" s="398"/>
    </row>
    <row r="46" spans="1:14" s="30" customFormat="1" ht="20.100000000000001" customHeight="1" x14ac:dyDescent="0.2">
      <c r="A46" s="76" t="s">
        <v>16</v>
      </c>
      <c r="B46" s="77" t="s">
        <v>17</v>
      </c>
      <c r="C46" s="131" t="s">
        <v>26</v>
      </c>
      <c r="D46" s="78">
        <v>1</v>
      </c>
      <c r="E46" s="131">
        <v>12</v>
      </c>
      <c r="F46" s="250"/>
      <c r="G46" s="135">
        <f>D46*F46*12</f>
        <v>0</v>
      </c>
      <c r="H46" s="250"/>
      <c r="I46" s="136">
        <f>D46*E46*H46</f>
        <v>0</v>
      </c>
      <c r="J46" s="398"/>
    </row>
    <row r="47" spans="1:14" s="30" customFormat="1" ht="20.100000000000001" customHeight="1" thickBot="1" x14ac:dyDescent="0.25">
      <c r="A47" s="80" t="s">
        <v>21</v>
      </c>
      <c r="B47" s="81" t="s">
        <v>22</v>
      </c>
      <c r="C47" s="132" t="s">
        <v>18</v>
      </c>
      <c r="D47" s="82">
        <v>4</v>
      </c>
      <c r="E47" s="132">
        <v>104</v>
      </c>
      <c r="F47" s="251"/>
      <c r="G47" s="137">
        <f>D47*F47*12</f>
        <v>0</v>
      </c>
      <c r="H47" s="253"/>
      <c r="I47" s="138">
        <f>D47*E47*H47</f>
        <v>0</v>
      </c>
      <c r="J47" s="399"/>
    </row>
    <row r="48" spans="1:14" s="30" customFormat="1" ht="20.100000000000001" customHeight="1" thickBot="1" x14ac:dyDescent="0.25">
      <c r="A48" s="139"/>
      <c r="B48" s="140"/>
      <c r="C48" s="141"/>
      <c r="D48" s="142"/>
      <c r="E48" s="141"/>
      <c r="F48" s="144" t="s">
        <v>46</v>
      </c>
      <c r="G48" s="146">
        <f>SUM(G44:G47)</f>
        <v>0</v>
      </c>
      <c r="H48" s="145" t="s">
        <v>46</v>
      </c>
      <c r="I48" s="146">
        <f>SUM(I44:I47)</f>
        <v>0</v>
      </c>
      <c r="J48" s="143"/>
    </row>
    <row r="49" spans="1:10" s="46" customFormat="1" ht="20.100000000000001" customHeight="1" thickBot="1" x14ac:dyDescent="0.3">
      <c r="A49" s="38"/>
      <c r="B49" s="39"/>
      <c r="C49" s="40"/>
      <c r="D49" s="40"/>
      <c r="E49" s="41"/>
      <c r="F49" s="42"/>
      <c r="G49" s="43"/>
      <c r="H49" s="42"/>
      <c r="I49" s="44"/>
      <c r="J49" s="45"/>
    </row>
    <row r="50" spans="1:10" ht="20.100000000000001" customHeight="1" x14ac:dyDescent="0.25">
      <c r="A50" s="323" t="s">
        <v>71</v>
      </c>
      <c r="B50" s="324"/>
      <c r="C50" s="324"/>
      <c r="D50" s="324"/>
      <c r="E50" s="324"/>
      <c r="F50" s="324"/>
      <c r="G50" s="324"/>
      <c r="H50" s="324"/>
      <c r="I50" s="324"/>
      <c r="J50" s="325"/>
    </row>
    <row r="51" spans="1:10" ht="27" customHeight="1" thickBot="1" x14ac:dyDescent="0.3">
      <c r="A51" s="326"/>
      <c r="B51" s="327"/>
      <c r="C51" s="327"/>
      <c r="D51" s="327"/>
      <c r="E51" s="327"/>
      <c r="F51" s="327"/>
      <c r="G51" s="327"/>
      <c r="H51" s="327"/>
      <c r="I51" s="327"/>
      <c r="J51" s="328"/>
    </row>
    <row r="52" spans="1:10" ht="15" customHeight="1" thickBot="1" x14ac:dyDescent="0.3">
      <c r="A52" s="329" t="s">
        <v>1</v>
      </c>
      <c r="B52" s="330"/>
      <c r="C52" s="330"/>
      <c r="D52" s="330"/>
      <c r="E52" s="330"/>
      <c r="F52" s="330"/>
      <c r="G52" s="330"/>
      <c r="H52" s="330"/>
      <c r="I52" s="330"/>
      <c r="J52" s="331"/>
    </row>
    <row r="53" spans="1:10" ht="12.75" customHeight="1" x14ac:dyDescent="0.25">
      <c r="A53" s="400" t="s">
        <v>2</v>
      </c>
      <c r="B53" s="307" t="s">
        <v>3</v>
      </c>
      <c r="C53" s="403" t="s">
        <v>4</v>
      </c>
      <c r="D53" s="404"/>
      <c r="E53" s="310" t="s">
        <v>5</v>
      </c>
      <c r="F53" s="312" t="s">
        <v>52</v>
      </c>
      <c r="G53" s="406" t="s">
        <v>6</v>
      </c>
      <c r="H53" s="406" t="s">
        <v>50</v>
      </c>
      <c r="I53" s="353" t="s">
        <v>7</v>
      </c>
      <c r="J53" s="355" t="s">
        <v>8</v>
      </c>
    </row>
    <row r="54" spans="1:10" ht="27" customHeight="1" thickBot="1" x14ac:dyDescent="0.3">
      <c r="A54" s="401"/>
      <c r="B54" s="402"/>
      <c r="C54" s="83" t="s">
        <v>25</v>
      </c>
      <c r="D54" s="83" t="s">
        <v>10</v>
      </c>
      <c r="E54" s="405"/>
      <c r="F54" s="313"/>
      <c r="G54" s="407"/>
      <c r="H54" s="407"/>
      <c r="I54" s="408"/>
      <c r="J54" s="409"/>
    </row>
    <row r="55" spans="1:10" ht="20.100000000000001" customHeight="1" thickBot="1" x14ac:dyDescent="0.3">
      <c r="A55" s="84" t="s">
        <v>21</v>
      </c>
      <c r="B55" s="85" t="s">
        <v>22</v>
      </c>
      <c r="C55" s="86" t="s">
        <v>20</v>
      </c>
      <c r="D55" s="86">
        <v>1</v>
      </c>
      <c r="E55" s="152">
        <v>26</v>
      </c>
      <c r="F55" s="254"/>
      <c r="G55" s="87">
        <f>D55*F55*12</f>
        <v>0</v>
      </c>
      <c r="H55" s="254"/>
      <c r="I55" s="88">
        <f>D55*E55*H55</f>
        <v>0</v>
      </c>
      <c r="J55" s="89">
        <f>G56+I56</f>
        <v>0</v>
      </c>
    </row>
    <row r="56" spans="1:10" ht="20.100000000000001" customHeight="1" thickBot="1" x14ac:dyDescent="0.3">
      <c r="A56" s="139"/>
      <c r="B56" s="140"/>
      <c r="C56" s="142"/>
      <c r="D56" s="142"/>
      <c r="E56" s="147"/>
      <c r="F56" s="149" t="s">
        <v>46</v>
      </c>
      <c r="G56" s="151">
        <f>SUM(G55)</f>
        <v>0</v>
      </c>
      <c r="H56" s="150" t="s">
        <v>46</v>
      </c>
      <c r="I56" s="151">
        <f>SUM(I55)</f>
        <v>0</v>
      </c>
      <c r="J56" s="148"/>
    </row>
    <row r="57" spans="1:10" s="49" customFormat="1" ht="18" customHeight="1" thickBot="1" x14ac:dyDescent="0.3">
      <c r="A57" s="33"/>
      <c r="B57" s="33"/>
      <c r="C57" s="33"/>
      <c r="D57" s="33"/>
      <c r="E57" s="33"/>
      <c r="F57" s="34"/>
      <c r="G57" s="35"/>
      <c r="H57" s="36"/>
      <c r="I57" s="35"/>
      <c r="J57" s="48"/>
    </row>
    <row r="58" spans="1:10" ht="15" customHeight="1" x14ac:dyDescent="0.25">
      <c r="A58" s="323" t="s">
        <v>27</v>
      </c>
      <c r="B58" s="324"/>
      <c r="C58" s="324"/>
      <c r="D58" s="324"/>
      <c r="E58" s="324"/>
      <c r="F58" s="324"/>
      <c r="G58" s="324"/>
      <c r="H58" s="324"/>
      <c r="I58" s="324"/>
      <c r="J58" s="325"/>
    </row>
    <row r="59" spans="1:10" ht="12.75" customHeight="1" thickBot="1" x14ac:dyDescent="0.3">
      <c r="A59" s="326"/>
      <c r="B59" s="327"/>
      <c r="C59" s="327"/>
      <c r="D59" s="327"/>
      <c r="E59" s="327"/>
      <c r="F59" s="327"/>
      <c r="G59" s="327"/>
      <c r="H59" s="327"/>
      <c r="I59" s="327"/>
      <c r="J59" s="328"/>
    </row>
    <row r="60" spans="1:10" ht="15" customHeight="1" thickBot="1" x14ac:dyDescent="0.3">
      <c r="A60" s="329" t="s">
        <v>1</v>
      </c>
      <c r="B60" s="330"/>
      <c r="C60" s="330"/>
      <c r="D60" s="330"/>
      <c r="E60" s="330"/>
      <c r="F60" s="330"/>
      <c r="G60" s="330"/>
      <c r="H60" s="330"/>
      <c r="I60" s="330"/>
      <c r="J60" s="331"/>
    </row>
    <row r="61" spans="1:10" ht="24" customHeight="1" x14ac:dyDescent="0.25">
      <c r="A61" s="305" t="s">
        <v>2</v>
      </c>
      <c r="B61" s="307" t="s">
        <v>3</v>
      </c>
      <c r="C61" s="372" t="s">
        <v>4</v>
      </c>
      <c r="D61" s="372"/>
      <c r="E61" s="310" t="s">
        <v>5</v>
      </c>
      <c r="F61" s="312" t="s">
        <v>52</v>
      </c>
      <c r="G61" s="340" t="s">
        <v>6</v>
      </c>
      <c r="H61" s="340" t="s">
        <v>50</v>
      </c>
      <c r="I61" s="353" t="s">
        <v>7</v>
      </c>
      <c r="J61" s="355" t="s">
        <v>8</v>
      </c>
    </row>
    <row r="62" spans="1:10" ht="18" customHeight="1" thickBot="1" x14ac:dyDescent="0.3">
      <c r="A62" s="306"/>
      <c r="B62" s="308"/>
      <c r="C62" s="90" t="s">
        <v>25</v>
      </c>
      <c r="D62" s="90" t="s">
        <v>10</v>
      </c>
      <c r="E62" s="311"/>
      <c r="F62" s="313"/>
      <c r="G62" s="341"/>
      <c r="H62" s="341"/>
      <c r="I62" s="359"/>
      <c r="J62" s="356"/>
    </row>
    <row r="63" spans="1:10" ht="18" customHeight="1" x14ac:dyDescent="0.25">
      <c r="A63" s="73" t="s">
        <v>11</v>
      </c>
      <c r="B63" s="74" t="s">
        <v>12</v>
      </c>
      <c r="C63" s="153" t="s">
        <v>26</v>
      </c>
      <c r="D63" s="153">
        <v>1</v>
      </c>
      <c r="E63" s="94">
        <v>26</v>
      </c>
      <c r="F63" s="249"/>
      <c r="G63" s="154">
        <f>D63*F63*12</f>
        <v>0</v>
      </c>
      <c r="H63" s="249"/>
      <c r="I63" s="95">
        <f>D63*E63*H63</f>
        <v>0</v>
      </c>
      <c r="J63" s="360">
        <f>G66+I66</f>
        <v>0</v>
      </c>
    </row>
    <row r="64" spans="1:10" ht="18" customHeight="1" x14ac:dyDescent="0.25">
      <c r="A64" s="76" t="s">
        <v>14</v>
      </c>
      <c r="B64" s="77" t="s">
        <v>15</v>
      </c>
      <c r="C64" s="155" t="s">
        <v>26</v>
      </c>
      <c r="D64" s="155">
        <v>1</v>
      </c>
      <c r="E64" s="96">
        <v>12</v>
      </c>
      <c r="F64" s="250"/>
      <c r="G64" s="135">
        <f>D64*F64*12</f>
        <v>0</v>
      </c>
      <c r="H64" s="250"/>
      <c r="I64" s="97">
        <f>D64*E64*H64</f>
        <v>0</v>
      </c>
      <c r="J64" s="361"/>
    </row>
    <row r="65" spans="1:10" ht="20.100000000000001" customHeight="1" thickBot="1" x14ac:dyDescent="0.3">
      <c r="A65" s="80" t="s">
        <v>21</v>
      </c>
      <c r="B65" s="81" t="s">
        <v>22</v>
      </c>
      <c r="C65" s="132" t="s">
        <v>20</v>
      </c>
      <c r="D65" s="132">
        <v>2</v>
      </c>
      <c r="E65" s="132">
        <v>52</v>
      </c>
      <c r="F65" s="251"/>
      <c r="G65" s="156">
        <f>D65*F65*12</f>
        <v>0</v>
      </c>
      <c r="H65" s="251"/>
      <c r="I65" s="157">
        <f>D65*E65*H65</f>
        <v>0</v>
      </c>
      <c r="J65" s="362"/>
    </row>
    <row r="66" spans="1:10" ht="20.100000000000001" customHeight="1" thickBot="1" x14ac:dyDescent="0.3">
      <c r="A66" s="139"/>
      <c r="B66" s="140"/>
      <c r="C66" s="141"/>
      <c r="D66" s="141"/>
      <c r="E66" s="141"/>
      <c r="F66" s="144" t="s">
        <v>46</v>
      </c>
      <c r="G66" s="146">
        <f>SUM(G63:G65)</f>
        <v>0</v>
      </c>
      <c r="H66" s="145" t="s">
        <v>46</v>
      </c>
      <c r="I66" s="158">
        <f>SUM(I63:I65)</f>
        <v>0</v>
      </c>
      <c r="J66" s="148"/>
    </row>
    <row r="67" spans="1:10" ht="27" customHeight="1" thickBot="1" x14ac:dyDescent="0.3">
      <c r="A67" s="32"/>
      <c r="B67" s="32"/>
      <c r="C67" s="33"/>
      <c r="D67" s="33"/>
      <c r="E67" s="33"/>
      <c r="F67" s="34"/>
      <c r="G67" s="35"/>
      <c r="H67" s="36"/>
      <c r="I67" s="35"/>
      <c r="J67" s="48"/>
    </row>
    <row r="68" spans="1:10" ht="15" customHeight="1" x14ac:dyDescent="0.25">
      <c r="A68" s="366" t="s">
        <v>28</v>
      </c>
      <c r="B68" s="367"/>
      <c r="C68" s="367"/>
      <c r="D68" s="367"/>
      <c r="E68" s="367"/>
      <c r="F68" s="367"/>
      <c r="G68" s="367"/>
      <c r="H68" s="367"/>
      <c r="I68" s="367"/>
      <c r="J68" s="368"/>
    </row>
    <row r="69" spans="1:10" ht="14.25" customHeight="1" thickBot="1" x14ac:dyDescent="0.3">
      <c r="A69" s="369"/>
      <c r="B69" s="370"/>
      <c r="C69" s="370"/>
      <c r="D69" s="370"/>
      <c r="E69" s="370"/>
      <c r="F69" s="370"/>
      <c r="G69" s="370"/>
      <c r="H69" s="370"/>
      <c r="I69" s="370"/>
      <c r="J69" s="371"/>
    </row>
    <row r="70" spans="1:10" ht="15" customHeight="1" thickBot="1" x14ac:dyDescent="0.3">
      <c r="A70" s="342" t="s">
        <v>1</v>
      </c>
      <c r="B70" s="343"/>
      <c r="C70" s="343"/>
      <c r="D70" s="343"/>
      <c r="E70" s="343"/>
      <c r="F70" s="343"/>
      <c r="G70" s="343"/>
      <c r="H70" s="343"/>
      <c r="I70" s="343"/>
      <c r="J70" s="344"/>
    </row>
    <row r="71" spans="1:10" ht="24" customHeight="1" x14ac:dyDescent="0.25">
      <c r="A71" s="332" t="s">
        <v>2</v>
      </c>
      <c r="B71" s="334" t="s">
        <v>3</v>
      </c>
      <c r="C71" s="336" t="s">
        <v>4</v>
      </c>
      <c r="D71" s="336"/>
      <c r="E71" s="337" t="s">
        <v>5</v>
      </c>
      <c r="F71" s="312" t="s">
        <v>52</v>
      </c>
      <c r="G71" s="314" t="s">
        <v>6</v>
      </c>
      <c r="H71" s="314" t="s">
        <v>50</v>
      </c>
      <c r="I71" s="316" t="s">
        <v>7</v>
      </c>
      <c r="J71" s="318" t="s">
        <v>8</v>
      </c>
    </row>
    <row r="72" spans="1:10" ht="18" customHeight="1" thickBot="1" x14ac:dyDescent="0.3">
      <c r="A72" s="333"/>
      <c r="B72" s="335"/>
      <c r="C72" s="50" t="s">
        <v>25</v>
      </c>
      <c r="D72" s="50" t="s">
        <v>10</v>
      </c>
      <c r="E72" s="338"/>
      <c r="F72" s="313"/>
      <c r="G72" s="315"/>
      <c r="H72" s="315"/>
      <c r="I72" s="317"/>
      <c r="J72" s="319"/>
    </row>
    <row r="73" spans="1:10" ht="20.100000000000001" customHeight="1" x14ac:dyDescent="0.25">
      <c r="A73" s="6" t="s">
        <v>11</v>
      </c>
      <c r="B73" s="7" t="s">
        <v>12</v>
      </c>
      <c r="C73" s="8" t="s">
        <v>13</v>
      </c>
      <c r="D73" s="8">
        <v>1</v>
      </c>
      <c r="E73" s="8">
        <v>12</v>
      </c>
      <c r="F73" s="240"/>
      <c r="G73" s="9">
        <f>D73*F73*12</f>
        <v>0</v>
      </c>
      <c r="H73" s="243"/>
      <c r="I73" s="52">
        <f>D73*E73*H73</f>
        <v>0</v>
      </c>
      <c r="J73" s="320">
        <f>G77+I77</f>
        <v>0</v>
      </c>
    </row>
    <row r="74" spans="1:10" ht="20.100000000000001" customHeight="1" x14ac:dyDescent="0.25">
      <c r="A74" s="10" t="s">
        <v>14</v>
      </c>
      <c r="B74" s="11" t="s">
        <v>15</v>
      </c>
      <c r="C74" s="12" t="s">
        <v>13</v>
      </c>
      <c r="D74" s="12">
        <v>1</v>
      </c>
      <c r="E74" s="12">
        <v>12</v>
      </c>
      <c r="F74" s="241"/>
      <c r="G74" s="15">
        <f>D74*F74*12</f>
        <v>0</v>
      </c>
      <c r="H74" s="244"/>
      <c r="I74" s="37">
        <f>D74*E74*H74</f>
        <v>0</v>
      </c>
      <c r="J74" s="321"/>
    </row>
    <row r="75" spans="1:10" ht="20.100000000000001" customHeight="1" x14ac:dyDescent="0.25">
      <c r="A75" s="10" t="s">
        <v>16</v>
      </c>
      <c r="B75" s="11" t="s">
        <v>17</v>
      </c>
      <c r="C75" s="12" t="s">
        <v>18</v>
      </c>
      <c r="D75" s="12">
        <v>1</v>
      </c>
      <c r="E75" s="12">
        <v>4</v>
      </c>
      <c r="F75" s="241"/>
      <c r="G75" s="15">
        <f>D75*F75*12</f>
        <v>0</v>
      </c>
      <c r="H75" s="244"/>
      <c r="I75" s="37">
        <f>D75*E75*H75</f>
        <v>0</v>
      </c>
      <c r="J75" s="321"/>
    </row>
    <row r="76" spans="1:10" ht="20.100000000000001" customHeight="1" thickBot="1" x14ac:dyDescent="0.3">
      <c r="A76" s="20" t="s">
        <v>21</v>
      </c>
      <c r="B76" s="21" t="s">
        <v>22</v>
      </c>
      <c r="C76" s="22" t="s">
        <v>13</v>
      </c>
      <c r="D76" s="22">
        <v>1</v>
      </c>
      <c r="E76" s="22">
        <v>52</v>
      </c>
      <c r="F76" s="246"/>
      <c r="G76" s="51">
        <f>D76*F76*12</f>
        <v>0</v>
      </c>
      <c r="H76" s="246"/>
      <c r="I76" s="53">
        <f>D76*E76*H76</f>
        <v>0</v>
      </c>
      <c r="J76" s="322"/>
    </row>
    <row r="77" spans="1:10" ht="20.100000000000001" customHeight="1" thickBot="1" x14ac:dyDescent="0.3">
      <c r="A77" s="64"/>
      <c r="B77" s="65"/>
      <c r="C77" s="66"/>
      <c r="D77" s="66"/>
      <c r="E77" s="66"/>
      <c r="F77" s="160" t="s">
        <v>46</v>
      </c>
      <c r="G77" s="159">
        <f>SUM(G73:G76)</f>
        <v>0</v>
      </c>
      <c r="H77" s="161" t="s">
        <v>46</v>
      </c>
      <c r="I77" s="159">
        <f>SUM(I73:I76)</f>
        <v>0</v>
      </c>
      <c r="J77" s="70"/>
    </row>
    <row r="78" spans="1:10" s="49" customFormat="1" ht="25.5" customHeight="1" thickBot="1" x14ac:dyDescent="0.3">
      <c r="A78" s="54"/>
      <c r="B78" s="55"/>
      <c r="C78" s="56"/>
      <c r="D78" s="56"/>
      <c r="E78" s="56"/>
      <c r="F78" s="57"/>
      <c r="G78" s="58"/>
      <c r="H78" s="57"/>
      <c r="I78" s="58"/>
      <c r="J78" s="59"/>
    </row>
    <row r="79" spans="1:10" ht="15" customHeight="1" x14ac:dyDescent="0.25">
      <c r="A79" s="323" t="s">
        <v>29</v>
      </c>
      <c r="B79" s="324"/>
      <c r="C79" s="324"/>
      <c r="D79" s="324"/>
      <c r="E79" s="324"/>
      <c r="F79" s="324"/>
      <c r="G79" s="324"/>
      <c r="H79" s="324"/>
      <c r="I79" s="324"/>
      <c r="J79" s="325"/>
    </row>
    <row r="80" spans="1:10" ht="13.5" customHeight="1" thickBot="1" x14ac:dyDescent="0.3">
      <c r="A80" s="326"/>
      <c r="B80" s="327"/>
      <c r="C80" s="327"/>
      <c r="D80" s="327"/>
      <c r="E80" s="327"/>
      <c r="F80" s="327"/>
      <c r="G80" s="327"/>
      <c r="H80" s="327"/>
      <c r="I80" s="327"/>
      <c r="J80" s="328"/>
    </row>
    <row r="81" spans="1:14" ht="15" customHeight="1" thickBot="1" x14ac:dyDescent="0.3">
      <c r="A81" s="329" t="s">
        <v>1</v>
      </c>
      <c r="B81" s="330"/>
      <c r="C81" s="330"/>
      <c r="D81" s="330"/>
      <c r="E81" s="330"/>
      <c r="F81" s="330"/>
      <c r="G81" s="330"/>
      <c r="H81" s="330"/>
      <c r="I81" s="330"/>
      <c r="J81" s="331"/>
    </row>
    <row r="82" spans="1:14" ht="24" customHeight="1" x14ac:dyDescent="0.25">
      <c r="A82" s="305" t="s">
        <v>2</v>
      </c>
      <c r="B82" s="307" t="s">
        <v>3</v>
      </c>
      <c r="C82" s="372" t="s">
        <v>4</v>
      </c>
      <c r="D82" s="372"/>
      <c r="E82" s="310" t="s">
        <v>5</v>
      </c>
      <c r="F82" s="312" t="s">
        <v>52</v>
      </c>
      <c r="G82" s="340" t="s">
        <v>6</v>
      </c>
      <c r="H82" s="340" t="s">
        <v>50</v>
      </c>
      <c r="I82" s="353" t="s">
        <v>7</v>
      </c>
      <c r="J82" s="355" t="s">
        <v>8</v>
      </c>
    </row>
    <row r="83" spans="1:14" ht="18" customHeight="1" thickBot="1" x14ac:dyDescent="0.3">
      <c r="A83" s="306"/>
      <c r="B83" s="308"/>
      <c r="C83" s="90" t="s">
        <v>25</v>
      </c>
      <c r="D83" s="90" t="s">
        <v>10</v>
      </c>
      <c r="E83" s="311"/>
      <c r="F83" s="313"/>
      <c r="G83" s="341"/>
      <c r="H83" s="352"/>
      <c r="I83" s="354"/>
      <c r="J83" s="356"/>
    </row>
    <row r="84" spans="1:14" ht="20.100000000000001" customHeight="1" x14ac:dyDescent="0.25">
      <c r="A84" s="73" t="s">
        <v>11</v>
      </c>
      <c r="B84" s="74" t="s">
        <v>12</v>
      </c>
      <c r="C84" s="75" t="s">
        <v>26</v>
      </c>
      <c r="D84" s="130">
        <v>1</v>
      </c>
      <c r="E84" s="130">
        <v>26</v>
      </c>
      <c r="F84" s="255"/>
      <c r="G84" s="154">
        <f>D84*F84*12</f>
        <v>0</v>
      </c>
      <c r="H84" s="249"/>
      <c r="I84" s="154">
        <f>D84*E84*H84</f>
        <v>0</v>
      </c>
      <c r="J84" s="445">
        <f>G89+I89+M92</f>
        <v>0</v>
      </c>
    </row>
    <row r="85" spans="1:14" ht="20.100000000000001" customHeight="1" x14ac:dyDescent="0.25">
      <c r="A85" s="76" t="s">
        <v>14</v>
      </c>
      <c r="B85" s="77" t="s">
        <v>15</v>
      </c>
      <c r="C85" s="78" t="s">
        <v>26</v>
      </c>
      <c r="D85" s="131">
        <v>1</v>
      </c>
      <c r="E85" s="131">
        <v>26</v>
      </c>
      <c r="F85" s="256"/>
      <c r="G85" s="135">
        <f>D85*F85*12</f>
        <v>0</v>
      </c>
      <c r="H85" s="250"/>
      <c r="I85" s="135">
        <f>D85*E85*H85</f>
        <v>0</v>
      </c>
      <c r="J85" s="446"/>
    </row>
    <row r="86" spans="1:14" ht="20.100000000000001" customHeight="1" x14ac:dyDescent="0.25">
      <c r="A86" s="76" t="s">
        <v>16</v>
      </c>
      <c r="B86" s="77" t="s">
        <v>17</v>
      </c>
      <c r="C86" s="78" t="s">
        <v>26</v>
      </c>
      <c r="D86" s="131">
        <v>1</v>
      </c>
      <c r="E86" s="131">
        <v>24</v>
      </c>
      <c r="F86" s="256"/>
      <c r="G86" s="135">
        <f>D86*F86*12</f>
        <v>0</v>
      </c>
      <c r="H86" s="250"/>
      <c r="I86" s="135">
        <f>D86*E86*H86</f>
        <v>0</v>
      </c>
      <c r="J86" s="446"/>
    </row>
    <row r="87" spans="1:14" ht="19.5" customHeight="1" x14ac:dyDescent="0.25">
      <c r="A87" s="163" t="s">
        <v>21</v>
      </c>
      <c r="B87" s="164" t="s">
        <v>22</v>
      </c>
      <c r="C87" s="165" t="s">
        <v>18</v>
      </c>
      <c r="D87" s="169">
        <v>3</v>
      </c>
      <c r="E87" s="169">
        <v>52</v>
      </c>
      <c r="F87" s="257"/>
      <c r="G87" s="170">
        <f>D87*F87*12</f>
        <v>0</v>
      </c>
      <c r="H87" s="257"/>
      <c r="I87" s="170">
        <f>D87*E87*H87</f>
        <v>0</v>
      </c>
      <c r="J87" s="446"/>
    </row>
    <row r="88" spans="1:14" ht="27" customHeight="1" thickBot="1" x14ac:dyDescent="0.3">
      <c r="A88" s="166" t="s">
        <v>36</v>
      </c>
      <c r="B88" s="167" t="s">
        <v>37</v>
      </c>
      <c r="C88" s="168" t="s">
        <v>26</v>
      </c>
      <c r="D88" s="218">
        <v>1</v>
      </c>
      <c r="E88" s="218">
        <v>12</v>
      </c>
      <c r="F88" s="251"/>
      <c r="G88" s="219">
        <f>D88*F88*12</f>
        <v>0</v>
      </c>
      <c r="H88" s="251"/>
      <c r="I88" s="219">
        <f>D88*E88*H88</f>
        <v>0</v>
      </c>
      <c r="J88" s="447"/>
    </row>
    <row r="89" spans="1:14" ht="27" customHeight="1" thickBot="1" x14ac:dyDescent="0.3">
      <c r="A89" s="93"/>
      <c r="B89" s="162"/>
      <c r="C89" s="93"/>
      <c r="D89" s="93"/>
      <c r="E89" s="93"/>
      <c r="F89" s="448" t="s">
        <v>46</v>
      </c>
      <c r="G89" s="449">
        <f>SUM(G84:G88)</f>
        <v>0</v>
      </c>
      <c r="H89" s="450" t="s">
        <v>46</v>
      </c>
      <c r="I89" s="449">
        <f>SUM(I84:I88)</f>
        <v>0</v>
      </c>
      <c r="J89" s="30"/>
    </row>
    <row r="90" spans="1:14" ht="27" customHeight="1" thickBot="1" x14ac:dyDescent="0.3">
      <c r="A90" s="342" t="s">
        <v>72</v>
      </c>
      <c r="B90" s="343"/>
      <c r="C90" s="343"/>
      <c r="D90" s="343"/>
      <c r="E90" s="343"/>
      <c r="F90" s="343"/>
      <c r="G90" s="343"/>
      <c r="H90" s="343"/>
      <c r="I90" s="343"/>
      <c r="J90" s="344"/>
    </row>
    <row r="91" spans="1:14" ht="55.5" customHeight="1" thickBot="1" x14ac:dyDescent="0.3">
      <c r="A91" s="236" t="s">
        <v>2</v>
      </c>
      <c r="B91" s="345" t="s">
        <v>3</v>
      </c>
      <c r="C91" s="346"/>
      <c r="D91" s="347" t="s">
        <v>58</v>
      </c>
      <c r="E91" s="348"/>
      <c r="F91" s="232" t="s">
        <v>5</v>
      </c>
      <c r="G91" s="233" t="s">
        <v>59</v>
      </c>
      <c r="H91" s="233" t="s">
        <v>60</v>
      </c>
      <c r="I91" s="235" t="s">
        <v>61</v>
      </c>
      <c r="J91" s="235" t="s">
        <v>62</v>
      </c>
      <c r="K91" s="349" t="s">
        <v>63</v>
      </c>
      <c r="L91" s="304"/>
      <c r="M91" s="349" t="s">
        <v>46</v>
      </c>
      <c r="N91" s="304"/>
    </row>
    <row r="92" spans="1:14" ht="34.5" customHeight="1" thickBot="1" x14ac:dyDescent="0.3">
      <c r="A92" s="237" t="s">
        <v>64</v>
      </c>
      <c r="B92" s="350" t="s">
        <v>65</v>
      </c>
      <c r="C92" s="351"/>
      <c r="D92" s="350">
        <v>2</v>
      </c>
      <c r="E92" s="351"/>
      <c r="F92" s="238">
        <v>4</v>
      </c>
      <c r="G92" s="239" t="s">
        <v>67</v>
      </c>
      <c r="H92" s="247"/>
      <c r="I92" s="234">
        <f>D92*H92</f>
        <v>0</v>
      </c>
      <c r="J92" s="248"/>
      <c r="K92" s="301">
        <f>F92*J92</f>
        <v>0</v>
      </c>
      <c r="L92" s="302"/>
      <c r="M92" s="451">
        <f>I92+K92</f>
        <v>0</v>
      </c>
      <c r="N92" s="452"/>
    </row>
    <row r="93" spans="1:14" ht="27" customHeight="1" thickBot="1" x14ac:dyDescent="0.3">
      <c r="A93" s="93"/>
      <c r="B93" s="162"/>
      <c r="C93" s="93"/>
      <c r="D93" s="93"/>
      <c r="E93" s="93"/>
      <c r="F93" s="30"/>
      <c r="G93" s="30"/>
      <c r="H93" s="30"/>
      <c r="I93" s="30"/>
      <c r="J93" s="30"/>
    </row>
    <row r="94" spans="1:14" ht="15" customHeight="1" x14ac:dyDescent="0.25">
      <c r="A94" s="323" t="s">
        <v>30</v>
      </c>
      <c r="B94" s="324"/>
      <c r="C94" s="324"/>
      <c r="D94" s="324"/>
      <c r="E94" s="324"/>
      <c r="F94" s="324"/>
      <c r="G94" s="324"/>
      <c r="H94" s="324"/>
      <c r="I94" s="324"/>
      <c r="J94" s="325"/>
    </row>
    <row r="95" spans="1:14" ht="14.25" customHeight="1" thickBot="1" x14ac:dyDescent="0.3">
      <c r="A95" s="326"/>
      <c r="B95" s="327"/>
      <c r="C95" s="327"/>
      <c r="D95" s="327"/>
      <c r="E95" s="327"/>
      <c r="F95" s="327"/>
      <c r="G95" s="327"/>
      <c r="H95" s="327"/>
      <c r="I95" s="327"/>
      <c r="J95" s="328"/>
    </row>
    <row r="96" spans="1:14" ht="15" customHeight="1" thickBot="1" x14ac:dyDescent="0.3">
      <c r="A96" s="329" t="s">
        <v>1</v>
      </c>
      <c r="B96" s="330"/>
      <c r="C96" s="330"/>
      <c r="D96" s="330"/>
      <c r="E96" s="330"/>
      <c r="F96" s="330"/>
      <c r="G96" s="330"/>
      <c r="H96" s="330"/>
      <c r="I96" s="330"/>
      <c r="J96" s="331"/>
    </row>
    <row r="97" spans="1:14" ht="24" customHeight="1" x14ac:dyDescent="0.25">
      <c r="A97" s="305" t="s">
        <v>2</v>
      </c>
      <c r="B97" s="307" t="s">
        <v>3</v>
      </c>
      <c r="C97" s="372" t="s">
        <v>4</v>
      </c>
      <c r="D97" s="372"/>
      <c r="E97" s="310" t="s">
        <v>5</v>
      </c>
      <c r="F97" s="312" t="s">
        <v>52</v>
      </c>
      <c r="G97" s="340" t="s">
        <v>6</v>
      </c>
      <c r="H97" s="340" t="s">
        <v>50</v>
      </c>
      <c r="I97" s="353" t="s">
        <v>7</v>
      </c>
      <c r="J97" s="355" t="s">
        <v>8</v>
      </c>
    </row>
    <row r="98" spans="1:14" ht="18" customHeight="1" thickBot="1" x14ac:dyDescent="0.3">
      <c r="A98" s="306"/>
      <c r="B98" s="308"/>
      <c r="C98" s="90" t="s">
        <v>25</v>
      </c>
      <c r="D98" s="90" t="s">
        <v>10</v>
      </c>
      <c r="E98" s="311"/>
      <c r="F98" s="313"/>
      <c r="G98" s="341"/>
      <c r="H98" s="341"/>
      <c r="I98" s="359"/>
      <c r="J98" s="356"/>
    </row>
    <row r="99" spans="1:14" ht="20.100000000000001" customHeight="1" x14ac:dyDescent="0.25">
      <c r="A99" s="73" t="s">
        <v>11</v>
      </c>
      <c r="B99" s="74" t="s">
        <v>73</v>
      </c>
      <c r="C99" s="75" t="s">
        <v>13</v>
      </c>
      <c r="D99" s="130">
        <v>1</v>
      </c>
      <c r="E99" s="130">
        <v>52</v>
      </c>
      <c r="F99" s="249"/>
      <c r="G99" s="154">
        <f>D99*F99*12</f>
        <v>0</v>
      </c>
      <c r="H99" s="249"/>
      <c r="I99" s="173">
        <f>D99*E99*H99</f>
        <v>0</v>
      </c>
      <c r="J99" s="360">
        <f>G104+I104+M107</f>
        <v>0</v>
      </c>
    </row>
    <row r="100" spans="1:14" ht="20.100000000000001" customHeight="1" x14ac:dyDescent="0.25">
      <c r="A100" s="76" t="s">
        <v>14</v>
      </c>
      <c r="B100" s="77" t="s">
        <v>74</v>
      </c>
      <c r="C100" s="78" t="s">
        <v>18</v>
      </c>
      <c r="D100" s="131">
        <v>1</v>
      </c>
      <c r="E100" s="131">
        <v>52</v>
      </c>
      <c r="F100" s="250"/>
      <c r="G100" s="135">
        <f>D100*F100*12</f>
        <v>0</v>
      </c>
      <c r="H100" s="250"/>
      <c r="I100" s="136">
        <f>D100*E100*H100</f>
        <v>0</v>
      </c>
      <c r="J100" s="361"/>
    </row>
    <row r="101" spans="1:14" ht="20.100000000000001" customHeight="1" x14ac:dyDescent="0.25">
      <c r="A101" s="76" t="s">
        <v>16</v>
      </c>
      <c r="B101" s="77" t="s">
        <v>75</v>
      </c>
      <c r="C101" s="78" t="s">
        <v>18</v>
      </c>
      <c r="D101" s="131">
        <v>1</v>
      </c>
      <c r="E101" s="131">
        <v>26</v>
      </c>
      <c r="F101" s="250"/>
      <c r="G101" s="135">
        <f>D101*F101*12</f>
        <v>0</v>
      </c>
      <c r="H101" s="250"/>
      <c r="I101" s="136">
        <f>D101*E101*H101</f>
        <v>0</v>
      </c>
      <c r="J101" s="361"/>
    </row>
    <row r="102" spans="1:14" ht="20.100000000000001" customHeight="1" x14ac:dyDescent="0.25">
      <c r="A102" s="76" t="s">
        <v>21</v>
      </c>
      <c r="B102" s="77" t="s">
        <v>76</v>
      </c>
      <c r="C102" s="78" t="s">
        <v>18</v>
      </c>
      <c r="D102" s="131">
        <v>1</v>
      </c>
      <c r="E102" s="131">
        <v>104</v>
      </c>
      <c r="F102" s="250"/>
      <c r="G102" s="135">
        <f>D102*F102*12</f>
        <v>0</v>
      </c>
      <c r="H102" s="250"/>
      <c r="I102" s="136">
        <f>D102*E102*H102</f>
        <v>0</v>
      </c>
      <c r="J102" s="361"/>
    </row>
    <row r="103" spans="1:14" ht="20.100000000000001" customHeight="1" thickBot="1" x14ac:dyDescent="0.3">
      <c r="A103" s="80" t="s">
        <v>21</v>
      </c>
      <c r="B103" s="81" t="s">
        <v>76</v>
      </c>
      <c r="C103" s="82" t="s">
        <v>13</v>
      </c>
      <c r="D103" s="132">
        <v>1</v>
      </c>
      <c r="E103" s="174">
        <v>104</v>
      </c>
      <c r="F103" s="251"/>
      <c r="G103" s="156">
        <f>D103*F103*12</f>
        <v>0</v>
      </c>
      <c r="H103" s="251"/>
      <c r="I103" s="175">
        <f>D103*E103*H103</f>
        <v>0</v>
      </c>
      <c r="J103" s="362"/>
    </row>
    <row r="104" spans="1:14" ht="20.100000000000001" customHeight="1" thickBot="1" x14ac:dyDescent="0.3">
      <c r="A104" s="64"/>
      <c r="B104" s="65"/>
      <c r="C104" s="66"/>
      <c r="D104" s="67"/>
      <c r="E104" s="68"/>
      <c r="F104" s="160" t="s">
        <v>46</v>
      </c>
      <c r="G104" s="172">
        <f>SUM(G99:G103)</f>
        <v>0</v>
      </c>
      <c r="H104" s="161" t="s">
        <v>46</v>
      </c>
      <c r="I104" s="159">
        <f>SUM(I99:I103)</f>
        <v>0</v>
      </c>
      <c r="J104" s="70"/>
    </row>
    <row r="105" spans="1:14" ht="20.100000000000001" customHeight="1" thickBot="1" x14ac:dyDescent="0.3">
      <c r="A105" s="64"/>
      <c r="B105" s="65"/>
      <c r="C105" s="66"/>
      <c r="D105" s="67"/>
      <c r="E105" s="68"/>
      <c r="F105" s="160"/>
      <c r="G105" s="172"/>
      <c r="H105" s="161"/>
      <c r="I105" s="159"/>
      <c r="J105" s="70"/>
    </row>
    <row r="106" spans="1:14" ht="55.5" customHeight="1" thickBot="1" x14ac:dyDescent="0.3">
      <c r="A106" s="236" t="s">
        <v>2</v>
      </c>
      <c r="B106" s="345" t="s">
        <v>3</v>
      </c>
      <c r="C106" s="346"/>
      <c r="D106" s="347" t="s">
        <v>58</v>
      </c>
      <c r="E106" s="348"/>
      <c r="F106" s="232" t="s">
        <v>5</v>
      </c>
      <c r="G106" s="233" t="s">
        <v>59</v>
      </c>
      <c r="H106" s="233" t="s">
        <v>60</v>
      </c>
      <c r="I106" s="235" t="s">
        <v>61</v>
      </c>
      <c r="J106" s="235" t="s">
        <v>62</v>
      </c>
      <c r="K106" s="349" t="s">
        <v>63</v>
      </c>
      <c r="L106" s="304"/>
      <c r="M106" s="349" t="s">
        <v>46</v>
      </c>
      <c r="N106" s="304"/>
    </row>
    <row r="107" spans="1:14" ht="34.5" customHeight="1" thickBot="1" x14ac:dyDescent="0.3">
      <c r="A107" s="237" t="s">
        <v>64</v>
      </c>
      <c r="B107" s="350" t="s">
        <v>65</v>
      </c>
      <c r="C107" s="351"/>
      <c r="D107" s="350">
        <v>2</v>
      </c>
      <c r="E107" s="351"/>
      <c r="F107" s="238">
        <v>4</v>
      </c>
      <c r="G107" s="239" t="s">
        <v>67</v>
      </c>
      <c r="H107" s="247"/>
      <c r="I107" s="234">
        <f>D107*H107</f>
        <v>0</v>
      </c>
      <c r="J107" s="248"/>
      <c r="K107" s="301">
        <f>F107*J107</f>
        <v>0</v>
      </c>
      <c r="L107" s="302"/>
      <c r="M107" s="303">
        <f>I107+K107</f>
        <v>0</v>
      </c>
      <c r="N107" s="304"/>
    </row>
    <row r="108" spans="1:14" ht="20.100000000000001" customHeight="1" thickBot="1" x14ac:dyDescent="0.3">
      <c r="A108" s="64"/>
      <c r="B108" s="65"/>
      <c r="C108" s="66"/>
      <c r="D108" s="67"/>
      <c r="E108" s="68"/>
      <c r="F108" s="25"/>
      <c r="G108" s="26"/>
      <c r="H108" s="25"/>
      <c r="I108" s="69"/>
      <c r="J108" s="70"/>
    </row>
    <row r="109" spans="1:14" ht="15" customHeight="1" x14ac:dyDescent="0.25">
      <c r="A109" s="366" t="s">
        <v>31</v>
      </c>
      <c r="B109" s="367"/>
      <c r="C109" s="367"/>
      <c r="D109" s="367"/>
      <c r="E109" s="367"/>
      <c r="F109" s="367"/>
      <c r="G109" s="367"/>
      <c r="H109" s="367"/>
      <c r="I109" s="367"/>
      <c r="J109" s="368"/>
    </row>
    <row r="110" spans="1:14" ht="13.5" customHeight="1" thickBot="1" x14ac:dyDescent="0.3">
      <c r="A110" s="369"/>
      <c r="B110" s="370"/>
      <c r="C110" s="370"/>
      <c r="D110" s="370"/>
      <c r="E110" s="370"/>
      <c r="F110" s="370"/>
      <c r="G110" s="370"/>
      <c r="H110" s="370"/>
      <c r="I110" s="370"/>
      <c r="J110" s="371"/>
    </row>
    <row r="111" spans="1:14" ht="15" customHeight="1" thickBot="1" x14ac:dyDescent="0.3">
      <c r="A111" s="342" t="s">
        <v>1</v>
      </c>
      <c r="B111" s="343"/>
      <c r="C111" s="343"/>
      <c r="D111" s="343"/>
      <c r="E111" s="343"/>
      <c r="F111" s="343"/>
      <c r="G111" s="343"/>
      <c r="H111" s="343"/>
      <c r="I111" s="343"/>
      <c r="J111" s="344"/>
    </row>
    <row r="112" spans="1:14" ht="24" customHeight="1" x14ac:dyDescent="0.25">
      <c r="A112" s="332" t="s">
        <v>2</v>
      </c>
      <c r="B112" s="334" t="s">
        <v>3</v>
      </c>
      <c r="C112" s="394" t="s">
        <v>4</v>
      </c>
      <c r="D112" s="394"/>
      <c r="E112" s="337" t="s">
        <v>5</v>
      </c>
      <c r="F112" s="312" t="s">
        <v>32</v>
      </c>
      <c r="G112" s="314" t="s">
        <v>47</v>
      </c>
      <c r="H112" s="314" t="s">
        <v>50</v>
      </c>
      <c r="I112" s="316" t="s">
        <v>7</v>
      </c>
      <c r="J112" s="318" t="s">
        <v>8</v>
      </c>
    </row>
    <row r="113" spans="1:13" ht="18" customHeight="1" thickBot="1" x14ac:dyDescent="0.3">
      <c r="A113" s="392"/>
      <c r="B113" s="393"/>
      <c r="C113" s="289" t="s">
        <v>25</v>
      </c>
      <c r="D113" s="28" t="s">
        <v>10</v>
      </c>
      <c r="E113" s="395"/>
      <c r="F113" s="313"/>
      <c r="G113" s="339"/>
      <c r="H113" s="339"/>
      <c r="I113" s="373"/>
      <c r="J113" s="319"/>
    </row>
    <row r="114" spans="1:13" ht="20.100000000000001" customHeight="1" x14ac:dyDescent="0.25">
      <c r="A114" s="6" t="s">
        <v>11</v>
      </c>
      <c r="B114" s="7" t="s">
        <v>12</v>
      </c>
      <c r="C114" s="8">
        <v>120</v>
      </c>
      <c r="D114" s="8">
        <v>1</v>
      </c>
      <c r="E114" s="8">
        <v>26</v>
      </c>
      <c r="F114" s="243"/>
      <c r="G114" s="9">
        <f>D114*F114</f>
        <v>0</v>
      </c>
      <c r="H114" s="243"/>
      <c r="I114" s="292">
        <f>E114*H114</f>
        <v>0</v>
      </c>
      <c r="J114" s="363">
        <f>G119+I119</f>
        <v>0</v>
      </c>
    </row>
    <row r="115" spans="1:13" ht="20.100000000000001" customHeight="1" thickBot="1" x14ac:dyDescent="0.3">
      <c r="A115" s="20" t="s">
        <v>14</v>
      </c>
      <c r="B115" s="21" t="s">
        <v>15</v>
      </c>
      <c r="C115" s="22">
        <v>120</v>
      </c>
      <c r="D115" s="22">
        <v>1</v>
      </c>
      <c r="E115" s="22">
        <v>52</v>
      </c>
      <c r="F115" s="246"/>
      <c r="G115" s="51">
        <f>D115*F115</f>
        <v>0</v>
      </c>
      <c r="H115" s="246"/>
      <c r="I115" s="293">
        <f>E115*H115</f>
        <v>0</v>
      </c>
      <c r="J115" s="364"/>
      <c r="L115" s="280"/>
      <c r="M115" s="280"/>
    </row>
    <row r="116" spans="1:13" ht="20.100000000000001" customHeight="1" x14ac:dyDescent="0.25">
      <c r="A116" s="290"/>
      <c r="B116" s="176"/>
      <c r="C116" s="176"/>
      <c r="D116" s="176"/>
      <c r="E116" s="291"/>
      <c r="F116" s="396" t="s">
        <v>52</v>
      </c>
      <c r="G116" s="341" t="s">
        <v>6</v>
      </c>
      <c r="H116" s="294"/>
      <c r="I116" s="177"/>
      <c r="J116" s="364"/>
    </row>
    <row r="117" spans="1:13" ht="35.25" customHeight="1" thickBot="1" x14ac:dyDescent="0.3">
      <c r="A117" s="220"/>
      <c r="B117" s="221"/>
      <c r="C117" s="47" t="s">
        <v>25</v>
      </c>
      <c r="D117" s="221"/>
      <c r="E117" s="222"/>
      <c r="F117" s="313"/>
      <c r="G117" s="341"/>
      <c r="H117" s="295"/>
      <c r="I117" s="177"/>
      <c r="J117" s="364"/>
    </row>
    <row r="118" spans="1:13" ht="20.100000000000001" customHeight="1" thickBot="1" x14ac:dyDescent="0.3">
      <c r="A118" s="187" t="s">
        <v>21</v>
      </c>
      <c r="B118" s="186" t="s">
        <v>22</v>
      </c>
      <c r="C118" s="178" t="s">
        <v>18</v>
      </c>
      <c r="D118" s="178">
        <v>1</v>
      </c>
      <c r="E118" s="178">
        <v>52</v>
      </c>
      <c r="F118" s="258"/>
      <c r="G118" s="129">
        <f>D118*F118*12</f>
        <v>0</v>
      </c>
      <c r="H118" s="259"/>
      <c r="I118" s="159">
        <f>D118*E118*H118</f>
        <v>0</v>
      </c>
      <c r="J118" s="365"/>
    </row>
    <row r="119" spans="1:13" ht="20.100000000000001" customHeight="1" thickBot="1" x14ac:dyDescent="0.3">
      <c r="A119" s="179"/>
      <c r="B119" s="65"/>
      <c r="C119" s="24"/>
      <c r="D119" s="24"/>
      <c r="E119" s="24"/>
      <c r="F119" s="160" t="s">
        <v>46</v>
      </c>
      <c r="G119" s="159">
        <f>G114+G115+G118</f>
        <v>0</v>
      </c>
      <c r="H119" s="161" t="s">
        <v>46</v>
      </c>
      <c r="I119" s="159">
        <f>I114+I115+I118</f>
        <v>0</v>
      </c>
      <c r="J119" s="70"/>
    </row>
    <row r="120" spans="1:13" ht="27" customHeight="1" thickBot="1" x14ac:dyDescent="0.3">
      <c r="A120" s="185"/>
    </row>
    <row r="121" spans="1:13" ht="15" customHeight="1" x14ac:dyDescent="0.25">
      <c r="A121" s="366" t="s">
        <v>33</v>
      </c>
      <c r="B121" s="367"/>
      <c r="C121" s="367"/>
      <c r="D121" s="367"/>
      <c r="E121" s="367"/>
      <c r="F121" s="367"/>
      <c r="G121" s="367"/>
      <c r="H121" s="367"/>
      <c r="I121" s="367"/>
      <c r="J121" s="368"/>
    </row>
    <row r="122" spans="1:13" ht="13.5" customHeight="1" thickBot="1" x14ac:dyDescent="0.3">
      <c r="A122" s="369"/>
      <c r="B122" s="370"/>
      <c r="C122" s="370"/>
      <c r="D122" s="370"/>
      <c r="E122" s="370"/>
      <c r="F122" s="370"/>
      <c r="G122" s="370"/>
      <c r="H122" s="370"/>
      <c r="I122" s="370"/>
      <c r="J122" s="371"/>
    </row>
    <row r="123" spans="1:13" ht="15" customHeight="1" thickBot="1" x14ac:dyDescent="0.3">
      <c r="A123" s="342" t="s">
        <v>1</v>
      </c>
      <c r="B123" s="343"/>
      <c r="C123" s="343"/>
      <c r="D123" s="343"/>
      <c r="E123" s="343"/>
      <c r="F123" s="343"/>
      <c r="G123" s="343"/>
      <c r="H123" s="343"/>
      <c r="I123" s="343"/>
      <c r="J123" s="344"/>
    </row>
    <row r="124" spans="1:13" ht="24" customHeight="1" x14ac:dyDescent="0.25">
      <c r="A124" s="332" t="s">
        <v>2</v>
      </c>
      <c r="B124" s="334" t="s">
        <v>3</v>
      </c>
      <c r="C124" s="336" t="s">
        <v>4</v>
      </c>
      <c r="D124" s="336"/>
      <c r="E124" s="337" t="s">
        <v>5</v>
      </c>
      <c r="F124" s="312" t="s">
        <v>52</v>
      </c>
      <c r="G124" s="314" t="s">
        <v>6</v>
      </c>
      <c r="H124" s="314" t="s">
        <v>50</v>
      </c>
      <c r="I124" s="316" t="s">
        <v>7</v>
      </c>
      <c r="J124" s="318" t="s">
        <v>8</v>
      </c>
    </row>
    <row r="125" spans="1:13" ht="18" customHeight="1" thickBot="1" x14ac:dyDescent="0.3">
      <c r="A125" s="333"/>
      <c r="B125" s="335"/>
      <c r="C125" s="50" t="s">
        <v>34</v>
      </c>
      <c r="D125" s="50" t="s">
        <v>10</v>
      </c>
      <c r="E125" s="338"/>
      <c r="F125" s="313"/>
      <c r="G125" s="315"/>
      <c r="H125" s="315"/>
      <c r="I125" s="317"/>
      <c r="J125" s="319"/>
    </row>
    <row r="126" spans="1:13" ht="20.100000000000001" customHeight="1" x14ac:dyDescent="0.25">
      <c r="A126" s="6" t="s">
        <v>11</v>
      </c>
      <c r="B126" s="7" t="s">
        <v>12</v>
      </c>
      <c r="C126" s="8" t="s">
        <v>13</v>
      </c>
      <c r="D126" s="8">
        <v>1</v>
      </c>
      <c r="E126" s="8">
        <v>104</v>
      </c>
      <c r="F126" s="243"/>
      <c r="G126" s="9">
        <f>D126*F126*12</f>
        <v>0</v>
      </c>
      <c r="H126" s="243"/>
      <c r="I126" s="52">
        <f>D126*E126*H126</f>
        <v>0</v>
      </c>
      <c r="J126" s="320">
        <f>G130+I130</f>
        <v>0</v>
      </c>
    </row>
    <row r="127" spans="1:13" ht="20.100000000000001" customHeight="1" x14ac:dyDescent="0.25">
      <c r="A127" s="10" t="s">
        <v>14</v>
      </c>
      <c r="B127" s="11" t="s">
        <v>15</v>
      </c>
      <c r="C127" s="12" t="s">
        <v>13</v>
      </c>
      <c r="D127" s="12">
        <v>1</v>
      </c>
      <c r="E127" s="12">
        <v>52</v>
      </c>
      <c r="F127" s="244"/>
      <c r="G127" s="15">
        <f>D127*F127*12</f>
        <v>0</v>
      </c>
      <c r="H127" s="244"/>
      <c r="I127" s="37">
        <f>D127*E127*H127</f>
        <v>0</v>
      </c>
      <c r="J127" s="321"/>
      <c r="L127" s="16"/>
    </row>
    <row r="128" spans="1:13" ht="20.100000000000001" customHeight="1" x14ac:dyDescent="0.25">
      <c r="A128" s="10" t="s">
        <v>16</v>
      </c>
      <c r="B128" s="11" t="s">
        <v>17</v>
      </c>
      <c r="C128" s="12" t="s">
        <v>18</v>
      </c>
      <c r="D128" s="12">
        <v>1</v>
      </c>
      <c r="E128" s="12">
        <v>26</v>
      </c>
      <c r="F128" s="244"/>
      <c r="G128" s="15">
        <f>D128*F128*12</f>
        <v>0</v>
      </c>
      <c r="H128" s="244"/>
      <c r="I128" s="37">
        <f>D128*E128*H128</f>
        <v>0</v>
      </c>
      <c r="J128" s="321"/>
    </row>
    <row r="129" spans="1:13" ht="20.100000000000001" customHeight="1" thickBot="1" x14ac:dyDescent="0.3">
      <c r="A129" s="180" t="s">
        <v>21</v>
      </c>
      <c r="B129" s="181" t="s">
        <v>22</v>
      </c>
      <c r="C129" s="182" t="s">
        <v>13</v>
      </c>
      <c r="D129" s="182">
        <v>1</v>
      </c>
      <c r="E129" s="182">
        <v>156</v>
      </c>
      <c r="F129" s="260"/>
      <c r="G129" s="183">
        <f>D129*F129*12</f>
        <v>0</v>
      </c>
      <c r="H129" s="260"/>
      <c r="I129" s="184">
        <f>D129*E129*H129</f>
        <v>0</v>
      </c>
      <c r="J129" s="322"/>
    </row>
    <row r="130" spans="1:13" ht="20.100000000000001" customHeight="1" thickBot="1" x14ac:dyDescent="0.3">
      <c r="A130" s="179"/>
      <c r="B130" s="65"/>
      <c r="C130" s="24"/>
      <c r="D130" s="24"/>
      <c r="E130" s="24"/>
      <c r="F130" s="160" t="s">
        <v>46</v>
      </c>
      <c r="G130" s="159">
        <f>SUM(G126:G129)</f>
        <v>0</v>
      </c>
      <c r="H130" s="161" t="s">
        <v>46</v>
      </c>
      <c r="I130" s="159">
        <f>SUM(I126:I129)</f>
        <v>0</v>
      </c>
      <c r="J130" s="70"/>
    </row>
    <row r="131" spans="1:13" ht="27" customHeight="1" thickBot="1" x14ac:dyDescent="0.3">
      <c r="A131" s="60"/>
      <c r="B131" s="60"/>
      <c r="C131" s="33"/>
      <c r="D131" s="33"/>
      <c r="E131" s="33"/>
      <c r="F131" s="34"/>
      <c r="G131" s="35"/>
      <c r="H131" s="36"/>
      <c r="I131" s="35"/>
    </row>
    <row r="132" spans="1:13" ht="15" customHeight="1" x14ac:dyDescent="0.25">
      <c r="A132" s="323" t="s">
        <v>35</v>
      </c>
      <c r="B132" s="324"/>
      <c r="C132" s="324"/>
      <c r="D132" s="324"/>
      <c r="E132" s="324"/>
      <c r="F132" s="324"/>
      <c r="G132" s="324"/>
      <c r="H132" s="324"/>
      <c r="I132" s="324"/>
      <c r="J132" s="325"/>
    </row>
    <row r="133" spans="1:13" ht="13.5" customHeight="1" thickBot="1" x14ac:dyDescent="0.3">
      <c r="A133" s="326"/>
      <c r="B133" s="327"/>
      <c r="C133" s="327"/>
      <c r="D133" s="327"/>
      <c r="E133" s="327"/>
      <c r="F133" s="327"/>
      <c r="G133" s="327"/>
      <c r="H133" s="327"/>
      <c r="I133" s="327"/>
      <c r="J133" s="328"/>
      <c r="L133" s="62"/>
      <c r="M133" s="62"/>
    </row>
    <row r="134" spans="1:13" ht="15" customHeight="1" thickBot="1" x14ac:dyDescent="0.3">
      <c r="A134" s="329" t="s">
        <v>1</v>
      </c>
      <c r="B134" s="330"/>
      <c r="C134" s="330"/>
      <c r="D134" s="330"/>
      <c r="E134" s="330"/>
      <c r="F134" s="330"/>
      <c r="G134" s="330"/>
      <c r="H134" s="330"/>
      <c r="I134" s="330"/>
      <c r="J134" s="331"/>
    </row>
    <row r="135" spans="1:13" ht="24" customHeight="1" x14ac:dyDescent="0.25">
      <c r="A135" s="305" t="s">
        <v>2</v>
      </c>
      <c r="B135" s="307" t="s">
        <v>3</v>
      </c>
      <c r="C135" s="372" t="s">
        <v>4</v>
      </c>
      <c r="D135" s="372"/>
      <c r="E135" s="310" t="s">
        <v>5</v>
      </c>
      <c r="F135" s="312" t="s">
        <v>52</v>
      </c>
      <c r="G135" s="340" t="s">
        <v>6</v>
      </c>
      <c r="H135" s="340" t="s">
        <v>50</v>
      </c>
      <c r="I135" s="353" t="s">
        <v>7</v>
      </c>
      <c r="J135" s="355" t="s">
        <v>8</v>
      </c>
    </row>
    <row r="136" spans="1:13" ht="18" customHeight="1" thickBot="1" x14ac:dyDescent="0.3">
      <c r="A136" s="306"/>
      <c r="B136" s="308"/>
      <c r="C136" s="90" t="s">
        <v>25</v>
      </c>
      <c r="D136" s="90" t="s">
        <v>10</v>
      </c>
      <c r="E136" s="311"/>
      <c r="F136" s="313"/>
      <c r="G136" s="341"/>
      <c r="H136" s="341"/>
      <c r="I136" s="359"/>
      <c r="J136" s="356"/>
    </row>
    <row r="137" spans="1:13" ht="20.100000000000001" customHeight="1" x14ac:dyDescent="0.25">
      <c r="A137" s="73" t="s">
        <v>21</v>
      </c>
      <c r="B137" s="74" t="s">
        <v>22</v>
      </c>
      <c r="C137" s="75" t="s">
        <v>26</v>
      </c>
      <c r="D137" s="75">
        <v>1</v>
      </c>
      <c r="E137" s="75">
        <v>104</v>
      </c>
      <c r="F137" s="261"/>
      <c r="G137" s="91">
        <f>D137*F137*12</f>
        <v>0</v>
      </c>
      <c r="H137" s="263"/>
      <c r="I137" s="98">
        <f>D137*E137*H137</f>
        <v>0</v>
      </c>
      <c r="J137" s="377">
        <f>G139+I139</f>
        <v>0</v>
      </c>
    </row>
    <row r="138" spans="1:13" ht="19.5" customHeight="1" thickBot="1" x14ac:dyDescent="0.3">
      <c r="A138" s="80" t="s">
        <v>36</v>
      </c>
      <c r="B138" s="81" t="s">
        <v>37</v>
      </c>
      <c r="C138" s="99" t="s">
        <v>18</v>
      </c>
      <c r="D138" s="99">
        <v>2</v>
      </c>
      <c r="E138" s="188">
        <v>20</v>
      </c>
      <c r="F138" s="262"/>
      <c r="G138" s="92">
        <f>D138*F138*12</f>
        <v>0</v>
      </c>
      <c r="H138" s="264"/>
      <c r="I138" s="175">
        <f>D138*E138*H138</f>
        <v>0</v>
      </c>
      <c r="J138" s="378"/>
    </row>
    <row r="139" spans="1:13" ht="19.5" customHeight="1" thickBot="1" x14ac:dyDescent="0.3">
      <c r="A139" s="139"/>
      <c r="B139" s="140"/>
      <c r="C139" s="189"/>
      <c r="D139" s="189"/>
      <c r="E139" s="190"/>
      <c r="F139" s="297" t="s">
        <v>46</v>
      </c>
      <c r="G139" s="298">
        <f>SUM(G137:G138)</f>
        <v>0</v>
      </c>
      <c r="H139" s="299" t="s">
        <v>46</v>
      </c>
      <c r="I139" s="300">
        <f>SUM(I137:I138)</f>
        <v>0</v>
      </c>
      <c r="J139" s="148"/>
    </row>
    <row r="140" spans="1:13" ht="27" customHeight="1" thickBot="1" x14ac:dyDescent="0.3">
      <c r="A140" s="46"/>
      <c r="B140" s="46"/>
      <c r="C140" s="46"/>
      <c r="D140" s="46"/>
      <c r="E140" s="46"/>
      <c r="F140" s="127"/>
      <c r="G140" s="128"/>
      <c r="H140" s="127"/>
      <c r="I140" s="61"/>
    </row>
    <row r="141" spans="1:13" ht="15" customHeight="1" x14ac:dyDescent="0.25">
      <c r="A141" s="323" t="s">
        <v>38</v>
      </c>
      <c r="B141" s="324"/>
      <c r="C141" s="324"/>
      <c r="D141" s="324"/>
      <c r="E141" s="324"/>
      <c r="F141" s="324"/>
      <c r="G141" s="324"/>
      <c r="H141" s="324"/>
      <c r="I141" s="324"/>
      <c r="J141" s="325"/>
    </row>
    <row r="142" spans="1:13" ht="13.5" customHeight="1" thickBot="1" x14ac:dyDescent="0.3">
      <c r="A142" s="326"/>
      <c r="B142" s="327"/>
      <c r="C142" s="327"/>
      <c r="D142" s="327"/>
      <c r="E142" s="327"/>
      <c r="F142" s="327"/>
      <c r="G142" s="327"/>
      <c r="H142" s="327"/>
      <c r="I142" s="327"/>
      <c r="J142" s="328"/>
    </row>
    <row r="143" spans="1:13" ht="15" customHeight="1" thickBot="1" x14ac:dyDescent="0.3">
      <c r="A143" s="329" t="s">
        <v>1</v>
      </c>
      <c r="B143" s="330"/>
      <c r="C143" s="330"/>
      <c r="D143" s="330"/>
      <c r="E143" s="330"/>
      <c r="F143" s="330"/>
      <c r="G143" s="330"/>
      <c r="H143" s="330"/>
      <c r="I143" s="330"/>
      <c r="J143" s="331"/>
    </row>
    <row r="144" spans="1:13" ht="24" customHeight="1" x14ac:dyDescent="0.25">
      <c r="A144" s="305" t="s">
        <v>2</v>
      </c>
      <c r="B144" s="307" t="s">
        <v>3</v>
      </c>
      <c r="C144" s="309" t="s">
        <v>4</v>
      </c>
      <c r="D144" s="309"/>
      <c r="E144" s="310" t="s">
        <v>5</v>
      </c>
      <c r="F144" s="312" t="s">
        <v>32</v>
      </c>
      <c r="G144" s="314" t="s">
        <v>47</v>
      </c>
      <c r="H144" s="340" t="s">
        <v>50</v>
      </c>
      <c r="I144" s="353" t="s">
        <v>7</v>
      </c>
      <c r="J144" s="355" t="s">
        <v>8</v>
      </c>
    </row>
    <row r="145" spans="1:14" ht="18" customHeight="1" thickBot="1" x14ac:dyDescent="0.3">
      <c r="A145" s="306"/>
      <c r="B145" s="308"/>
      <c r="C145" s="289" t="s">
        <v>25</v>
      </c>
      <c r="D145" s="289" t="s">
        <v>10</v>
      </c>
      <c r="E145" s="311"/>
      <c r="F145" s="313"/>
      <c r="G145" s="339"/>
      <c r="H145" s="341"/>
      <c r="I145" s="359"/>
      <c r="J145" s="409"/>
      <c r="M145" s="280"/>
      <c r="N145" s="280"/>
    </row>
    <row r="146" spans="1:14" ht="20.100000000000001" customHeight="1" x14ac:dyDescent="0.25">
      <c r="A146" s="73" t="s">
        <v>11</v>
      </c>
      <c r="B146" s="74" t="s">
        <v>12</v>
      </c>
      <c r="C146" s="75" t="s">
        <v>26</v>
      </c>
      <c r="D146" s="75">
        <v>1</v>
      </c>
      <c r="E146" s="75">
        <v>26</v>
      </c>
      <c r="F146" s="263"/>
      <c r="G146" s="91">
        <f>D146*F146</f>
        <v>0</v>
      </c>
      <c r="H146" s="263"/>
      <c r="I146" s="122">
        <f>E146*H146</f>
        <v>0</v>
      </c>
      <c r="J146" s="379">
        <f>G149+I149</f>
        <v>0</v>
      </c>
    </row>
    <row r="147" spans="1:14" ht="20.100000000000001" customHeight="1" x14ac:dyDescent="0.25">
      <c r="A147" s="76" t="s">
        <v>14</v>
      </c>
      <c r="B147" s="77" t="s">
        <v>15</v>
      </c>
      <c r="C147" s="78" t="s">
        <v>26</v>
      </c>
      <c r="D147" s="78">
        <v>1</v>
      </c>
      <c r="E147" s="78">
        <v>26</v>
      </c>
      <c r="F147" s="265"/>
      <c r="G147" s="79">
        <f>D147*F147</f>
        <v>0</v>
      </c>
      <c r="H147" s="265"/>
      <c r="I147" s="123">
        <f>E147*H147</f>
        <v>0</v>
      </c>
      <c r="J147" s="379"/>
    </row>
    <row r="148" spans="1:14" ht="20.100000000000001" customHeight="1" thickBot="1" x14ac:dyDescent="0.3">
      <c r="A148" s="80" t="s">
        <v>16</v>
      </c>
      <c r="B148" s="81" t="s">
        <v>17</v>
      </c>
      <c r="C148" s="82" t="s">
        <v>26</v>
      </c>
      <c r="D148" s="82">
        <v>1</v>
      </c>
      <c r="E148" s="82">
        <v>12</v>
      </c>
      <c r="F148" s="262"/>
      <c r="G148" s="92">
        <f>D148*F148</f>
        <v>0</v>
      </c>
      <c r="H148" s="262"/>
      <c r="I148" s="124">
        <f>E148*H148</f>
        <v>0</v>
      </c>
      <c r="J148" s="380"/>
    </row>
    <row r="149" spans="1:14" ht="20.100000000000001" customHeight="1" thickBot="1" x14ac:dyDescent="0.3">
      <c r="A149" s="139"/>
      <c r="B149" s="140"/>
      <c r="C149" s="142"/>
      <c r="D149" s="142"/>
      <c r="E149" s="142"/>
      <c r="F149" s="191" t="s">
        <v>46</v>
      </c>
      <c r="G149" s="193">
        <f>SUM(G146:G148)</f>
        <v>0</v>
      </c>
      <c r="H149" s="192" t="s">
        <v>46</v>
      </c>
      <c r="I149" s="193">
        <f>SUM(I146:I148)</f>
        <v>0</v>
      </c>
      <c r="J149" s="148"/>
    </row>
    <row r="150" spans="1:14" ht="33" customHeight="1" thickBot="1" x14ac:dyDescent="0.3">
      <c r="A150" s="185"/>
      <c r="B150" s="63"/>
    </row>
    <row r="151" spans="1:14" ht="15" customHeight="1" x14ac:dyDescent="0.25">
      <c r="A151" s="100" t="s">
        <v>39</v>
      </c>
      <c r="B151" s="101"/>
      <c r="C151" s="101"/>
      <c r="D151" s="101"/>
      <c r="E151" s="101"/>
      <c r="F151" s="101"/>
      <c r="G151" s="101"/>
      <c r="H151" s="101"/>
      <c r="I151" s="101"/>
      <c r="J151" s="102"/>
    </row>
    <row r="152" spans="1:14" ht="15" customHeight="1" thickBot="1" x14ac:dyDescent="0.3">
      <c r="A152" s="103"/>
      <c r="B152" s="104"/>
      <c r="C152" s="104"/>
      <c r="D152" s="104"/>
      <c r="E152" s="104"/>
      <c r="F152" s="104"/>
      <c r="G152" s="104"/>
      <c r="H152" s="104"/>
      <c r="I152" s="104"/>
      <c r="J152" s="105"/>
    </row>
    <row r="153" spans="1:14" ht="15" customHeight="1" thickBot="1" x14ac:dyDescent="0.3">
      <c r="A153" s="106" t="s">
        <v>1</v>
      </c>
      <c r="B153" s="107"/>
      <c r="C153" s="107"/>
      <c r="D153" s="107"/>
      <c r="E153" s="107"/>
      <c r="F153" s="107"/>
      <c r="G153" s="107"/>
      <c r="H153" s="107"/>
      <c r="I153" s="107"/>
      <c r="J153" s="108"/>
    </row>
    <row r="154" spans="1:14" ht="36.75" customHeight="1" x14ac:dyDescent="0.25">
      <c r="A154" s="116" t="s">
        <v>2</v>
      </c>
      <c r="B154" s="118" t="s">
        <v>3</v>
      </c>
      <c r="C154" s="120" t="s">
        <v>4</v>
      </c>
      <c r="D154" s="120"/>
      <c r="E154" s="109" t="s">
        <v>5</v>
      </c>
      <c r="F154" s="312" t="s">
        <v>52</v>
      </c>
      <c r="G154" s="110" t="s">
        <v>6</v>
      </c>
      <c r="H154" s="110" t="s">
        <v>50</v>
      </c>
      <c r="I154" s="111" t="s">
        <v>7</v>
      </c>
      <c r="J154" s="112" t="s">
        <v>8</v>
      </c>
    </row>
    <row r="155" spans="1:14" ht="22.5" customHeight="1" thickBot="1" x14ac:dyDescent="0.3">
      <c r="A155" s="117"/>
      <c r="B155" s="119"/>
      <c r="C155" s="50" t="s">
        <v>25</v>
      </c>
      <c r="D155" s="50" t="s">
        <v>10</v>
      </c>
      <c r="E155" s="121"/>
      <c r="F155" s="313"/>
      <c r="G155" s="114"/>
      <c r="H155" s="114"/>
      <c r="I155" s="115"/>
      <c r="J155" s="113"/>
    </row>
    <row r="156" spans="1:14" ht="20.100000000000001" customHeight="1" x14ac:dyDescent="0.25">
      <c r="A156" s="6" t="s">
        <v>11</v>
      </c>
      <c r="B156" s="7" t="s">
        <v>12</v>
      </c>
      <c r="C156" s="8" t="s">
        <v>13</v>
      </c>
      <c r="D156" s="8">
        <v>1</v>
      </c>
      <c r="E156" s="8">
        <v>52</v>
      </c>
      <c r="F156" s="243"/>
      <c r="G156" s="9">
        <f>D156*F156*12</f>
        <v>0</v>
      </c>
      <c r="H156" s="243"/>
      <c r="I156" s="52">
        <f>D156*E156*H156</f>
        <v>0</v>
      </c>
      <c r="J156" s="363">
        <f>G160+I160</f>
        <v>0</v>
      </c>
    </row>
    <row r="157" spans="1:14" ht="20.100000000000001" customHeight="1" x14ac:dyDescent="0.25">
      <c r="A157" s="10" t="s">
        <v>14</v>
      </c>
      <c r="B157" s="11" t="s">
        <v>15</v>
      </c>
      <c r="C157" s="12" t="s">
        <v>44</v>
      </c>
      <c r="D157" s="12">
        <v>1</v>
      </c>
      <c r="E157" s="12">
        <v>26</v>
      </c>
      <c r="F157" s="244"/>
      <c r="G157" s="15">
        <f>D157*F157*12</f>
        <v>0</v>
      </c>
      <c r="H157" s="244"/>
      <c r="I157" s="37">
        <f>D157*E157*H157</f>
        <v>0</v>
      </c>
      <c r="J157" s="364"/>
    </row>
    <row r="158" spans="1:14" ht="20.100000000000001" customHeight="1" x14ac:dyDescent="0.25">
      <c r="A158" s="10" t="s">
        <v>16</v>
      </c>
      <c r="B158" s="11" t="s">
        <v>17</v>
      </c>
      <c r="C158" s="12" t="s">
        <v>18</v>
      </c>
      <c r="D158" s="12">
        <v>1</v>
      </c>
      <c r="E158" s="12">
        <v>12</v>
      </c>
      <c r="F158" s="244"/>
      <c r="G158" s="15">
        <f>D158*F158*12</f>
        <v>0</v>
      </c>
      <c r="H158" s="244"/>
      <c r="I158" s="37">
        <f>D158*E158*H158</f>
        <v>0</v>
      </c>
      <c r="J158" s="364"/>
    </row>
    <row r="159" spans="1:14" ht="20.100000000000001" customHeight="1" thickBot="1" x14ac:dyDescent="0.3">
      <c r="A159" s="20" t="s">
        <v>21</v>
      </c>
      <c r="B159" s="21" t="s">
        <v>22</v>
      </c>
      <c r="C159" s="22" t="s">
        <v>13</v>
      </c>
      <c r="D159" s="22">
        <v>1</v>
      </c>
      <c r="E159" s="22">
        <v>52</v>
      </c>
      <c r="F159" s="246"/>
      <c r="G159" s="51">
        <f>D159*F159*12</f>
        <v>0</v>
      </c>
      <c r="H159" s="246"/>
      <c r="I159" s="53">
        <f>D159*E159*H159</f>
        <v>0</v>
      </c>
      <c r="J159" s="365"/>
    </row>
    <row r="160" spans="1:14" ht="20.100000000000001" customHeight="1" thickBot="1" x14ac:dyDescent="0.3">
      <c r="A160" s="64"/>
      <c r="B160" s="65"/>
      <c r="C160" s="66"/>
      <c r="D160" s="66"/>
      <c r="E160" s="66"/>
      <c r="F160" s="160" t="s">
        <v>46</v>
      </c>
      <c r="G160" s="159">
        <f>SUM(G156:G159)</f>
        <v>0</v>
      </c>
      <c r="H160" s="161" t="s">
        <v>46</v>
      </c>
      <c r="I160" s="159">
        <f>SUM(I156:I159)</f>
        <v>0</v>
      </c>
      <c r="J160" s="70"/>
    </row>
    <row r="161" spans="1:10" ht="27" customHeight="1" thickBot="1" x14ac:dyDescent="0.3"/>
    <row r="162" spans="1:10" ht="15" customHeight="1" x14ac:dyDescent="0.25">
      <c r="A162" s="366" t="s">
        <v>40</v>
      </c>
      <c r="B162" s="367"/>
      <c r="C162" s="367"/>
      <c r="D162" s="367"/>
      <c r="E162" s="367"/>
      <c r="F162" s="367"/>
      <c r="G162" s="367"/>
      <c r="H162" s="367"/>
      <c r="I162" s="367"/>
      <c r="J162" s="368"/>
    </row>
    <row r="163" spans="1:10" ht="15" customHeight="1" thickBot="1" x14ac:dyDescent="0.3">
      <c r="A163" s="369"/>
      <c r="B163" s="370"/>
      <c r="C163" s="370"/>
      <c r="D163" s="370"/>
      <c r="E163" s="370"/>
      <c r="F163" s="370"/>
      <c r="G163" s="370"/>
      <c r="H163" s="370"/>
      <c r="I163" s="370"/>
      <c r="J163" s="371"/>
    </row>
    <row r="164" spans="1:10" ht="15" customHeight="1" thickBot="1" x14ac:dyDescent="0.3">
      <c r="A164" s="342" t="s">
        <v>1</v>
      </c>
      <c r="B164" s="343"/>
      <c r="C164" s="343"/>
      <c r="D164" s="343"/>
      <c r="E164" s="343"/>
      <c r="F164" s="343"/>
      <c r="G164" s="343"/>
      <c r="H164" s="343"/>
      <c r="I164" s="343"/>
      <c r="J164" s="344"/>
    </row>
    <row r="165" spans="1:10" ht="24" customHeight="1" x14ac:dyDescent="0.25">
      <c r="A165" s="332" t="s">
        <v>2</v>
      </c>
      <c r="B165" s="334" t="s">
        <v>3</v>
      </c>
      <c r="C165" s="336" t="s">
        <v>4</v>
      </c>
      <c r="D165" s="336"/>
      <c r="E165" s="337" t="s">
        <v>5</v>
      </c>
      <c r="F165" s="312" t="s">
        <v>52</v>
      </c>
      <c r="G165" s="314" t="s">
        <v>6</v>
      </c>
      <c r="H165" s="314" t="s">
        <v>50</v>
      </c>
      <c r="I165" s="316" t="s">
        <v>7</v>
      </c>
      <c r="J165" s="318" t="s">
        <v>8</v>
      </c>
    </row>
    <row r="166" spans="1:10" ht="18" customHeight="1" thickBot="1" x14ac:dyDescent="0.3">
      <c r="A166" s="333"/>
      <c r="B166" s="335"/>
      <c r="C166" s="50" t="s">
        <v>25</v>
      </c>
      <c r="D166" s="50" t="s">
        <v>10</v>
      </c>
      <c r="E166" s="338"/>
      <c r="F166" s="313"/>
      <c r="G166" s="315"/>
      <c r="H166" s="315"/>
      <c r="I166" s="317"/>
      <c r="J166" s="319"/>
    </row>
    <row r="167" spans="1:10" ht="20.100000000000001" customHeight="1" x14ac:dyDescent="0.25">
      <c r="A167" s="6" t="s">
        <v>11</v>
      </c>
      <c r="B167" s="194" t="s">
        <v>12</v>
      </c>
      <c r="C167" s="195" t="s">
        <v>18</v>
      </c>
      <c r="D167" s="195">
        <v>1</v>
      </c>
      <c r="E167" s="195">
        <v>26</v>
      </c>
      <c r="F167" s="266"/>
      <c r="G167" s="196">
        <f>D167*F167*12</f>
        <v>0</v>
      </c>
      <c r="H167" s="266"/>
      <c r="I167" s="196">
        <f>D167*E167*H167</f>
        <v>0</v>
      </c>
      <c r="J167" s="374">
        <f>G170+I170</f>
        <v>0</v>
      </c>
    </row>
    <row r="168" spans="1:10" ht="20.100000000000001" customHeight="1" x14ac:dyDescent="0.25">
      <c r="A168" s="197" t="s">
        <v>14</v>
      </c>
      <c r="B168" s="198" t="s">
        <v>15</v>
      </c>
      <c r="C168" s="199" t="s">
        <v>18</v>
      </c>
      <c r="D168" s="199">
        <v>1</v>
      </c>
      <c r="E168" s="199">
        <v>26</v>
      </c>
      <c r="F168" s="267"/>
      <c r="G168" s="200">
        <f>D168*F168*12</f>
        <v>0</v>
      </c>
      <c r="H168" s="267"/>
      <c r="I168" s="201">
        <f>D168*E168*H168</f>
        <v>0</v>
      </c>
      <c r="J168" s="375"/>
    </row>
    <row r="169" spans="1:10" ht="20.100000000000001" customHeight="1" thickBot="1" x14ac:dyDescent="0.3">
      <c r="A169" s="20" t="s">
        <v>21</v>
      </c>
      <c r="B169" s="202" t="s">
        <v>22</v>
      </c>
      <c r="C169" s="203" t="s">
        <v>18</v>
      </c>
      <c r="D169" s="203">
        <v>1</v>
      </c>
      <c r="E169" s="203">
        <v>104</v>
      </c>
      <c r="F169" s="268"/>
      <c r="G169" s="204">
        <f>D169*F169*12</f>
        <v>0</v>
      </c>
      <c r="H169" s="268"/>
      <c r="I169" s="205">
        <f>D169*E169*H169</f>
        <v>0</v>
      </c>
      <c r="J169" s="376"/>
    </row>
    <row r="170" spans="1:10" ht="20.100000000000001" customHeight="1" thickBot="1" x14ac:dyDescent="0.3">
      <c r="A170" s="64"/>
      <c r="B170" s="206"/>
      <c r="C170" s="207"/>
      <c r="D170" s="207"/>
      <c r="E170" s="207"/>
      <c r="F170" s="209" t="s">
        <v>46</v>
      </c>
      <c r="G170" s="211">
        <f>SUM(G167:G169)</f>
        <v>0</v>
      </c>
      <c r="H170" s="210" t="s">
        <v>46</v>
      </c>
      <c r="I170" s="211">
        <f>SUM(I167:I169)</f>
        <v>0</v>
      </c>
      <c r="J170" s="208"/>
    </row>
    <row r="171" spans="1:10" ht="27" customHeight="1" thickBot="1" x14ac:dyDescent="0.3"/>
    <row r="172" spans="1:10" ht="15" customHeight="1" x14ac:dyDescent="0.25">
      <c r="A172" s="366" t="s">
        <v>41</v>
      </c>
      <c r="B172" s="367"/>
      <c r="C172" s="367"/>
      <c r="D172" s="367"/>
      <c r="E172" s="367"/>
      <c r="F172" s="367"/>
      <c r="G172" s="367"/>
      <c r="H172" s="367"/>
      <c r="I172" s="367"/>
      <c r="J172" s="368"/>
    </row>
    <row r="173" spans="1:10" ht="15" customHeight="1" thickBot="1" x14ac:dyDescent="0.3">
      <c r="A173" s="369"/>
      <c r="B173" s="370"/>
      <c r="C173" s="370"/>
      <c r="D173" s="370"/>
      <c r="E173" s="370"/>
      <c r="F173" s="370"/>
      <c r="G173" s="370"/>
      <c r="H173" s="370"/>
      <c r="I173" s="370"/>
      <c r="J173" s="371"/>
    </row>
    <row r="174" spans="1:10" ht="15" customHeight="1" thickBot="1" x14ac:dyDescent="0.3">
      <c r="A174" s="342" t="s">
        <v>1</v>
      </c>
      <c r="B174" s="343"/>
      <c r="C174" s="343"/>
      <c r="D174" s="343"/>
      <c r="E174" s="343"/>
      <c r="F174" s="343"/>
      <c r="G174" s="343"/>
      <c r="H174" s="343"/>
      <c r="I174" s="343"/>
      <c r="J174" s="344"/>
    </row>
    <row r="175" spans="1:10" ht="24" customHeight="1" x14ac:dyDescent="0.25">
      <c r="A175" s="332" t="s">
        <v>2</v>
      </c>
      <c r="B175" s="390" t="s">
        <v>3</v>
      </c>
      <c r="C175" s="336" t="s">
        <v>4</v>
      </c>
      <c r="D175" s="336"/>
      <c r="E175" s="337" t="s">
        <v>5</v>
      </c>
      <c r="F175" s="312" t="s">
        <v>52</v>
      </c>
      <c r="G175" s="314" t="s">
        <v>6</v>
      </c>
      <c r="H175" s="314" t="s">
        <v>50</v>
      </c>
      <c r="I175" s="316" t="s">
        <v>7</v>
      </c>
      <c r="J175" s="318" t="s">
        <v>8</v>
      </c>
    </row>
    <row r="176" spans="1:10" ht="18" customHeight="1" thickBot="1" x14ac:dyDescent="0.3">
      <c r="A176" s="333"/>
      <c r="B176" s="391"/>
      <c r="C176" s="50" t="s">
        <v>25</v>
      </c>
      <c r="D176" s="50" t="s">
        <v>10</v>
      </c>
      <c r="E176" s="338"/>
      <c r="F176" s="313"/>
      <c r="G176" s="315"/>
      <c r="H176" s="315"/>
      <c r="I176" s="317"/>
      <c r="J176" s="319"/>
    </row>
    <row r="177" spans="1:10" ht="20.100000000000001" customHeight="1" x14ac:dyDescent="0.25">
      <c r="A177" s="6" t="s">
        <v>11</v>
      </c>
      <c r="B177" s="7" t="s">
        <v>12</v>
      </c>
      <c r="C177" s="8" t="s">
        <v>26</v>
      </c>
      <c r="D177" s="8">
        <v>1</v>
      </c>
      <c r="E177" s="8">
        <v>26</v>
      </c>
      <c r="F177" s="243"/>
      <c r="G177" s="9">
        <f>D177*F177*12</f>
        <v>0</v>
      </c>
      <c r="H177" s="243"/>
      <c r="I177" s="9">
        <f>D177*E177*H177</f>
        <v>0</v>
      </c>
      <c r="J177" s="381">
        <f>G181+I181</f>
        <v>0</v>
      </c>
    </row>
    <row r="178" spans="1:10" ht="20.100000000000001" customHeight="1" x14ac:dyDescent="0.25">
      <c r="A178" s="10" t="s">
        <v>14</v>
      </c>
      <c r="B178" s="11" t="s">
        <v>15</v>
      </c>
      <c r="C178" s="12" t="s">
        <v>26</v>
      </c>
      <c r="D178" s="12">
        <v>1</v>
      </c>
      <c r="E178" s="12">
        <v>26</v>
      </c>
      <c r="F178" s="244"/>
      <c r="G178" s="15">
        <f>D178*F178*12</f>
        <v>0</v>
      </c>
      <c r="H178" s="244"/>
      <c r="I178" s="15">
        <f>D178*E178*H178</f>
        <v>0</v>
      </c>
      <c r="J178" s="382"/>
    </row>
    <row r="179" spans="1:10" ht="20.100000000000001" customHeight="1" x14ac:dyDescent="0.25">
      <c r="A179" s="10" t="s">
        <v>16</v>
      </c>
      <c r="B179" s="11" t="s">
        <v>17</v>
      </c>
      <c r="C179" s="12" t="s">
        <v>26</v>
      </c>
      <c r="D179" s="12">
        <v>1</v>
      </c>
      <c r="E179" s="12">
        <v>12</v>
      </c>
      <c r="F179" s="244"/>
      <c r="G179" s="15">
        <f>D179*F179*12</f>
        <v>0</v>
      </c>
      <c r="H179" s="244"/>
      <c r="I179" s="15">
        <f>D179*E179*H179</f>
        <v>0</v>
      </c>
      <c r="J179" s="382"/>
    </row>
    <row r="180" spans="1:10" ht="20.100000000000001" customHeight="1" thickBot="1" x14ac:dyDescent="0.3">
      <c r="A180" s="20" t="s">
        <v>21</v>
      </c>
      <c r="B180" s="21" t="s">
        <v>22</v>
      </c>
      <c r="C180" s="22" t="s">
        <v>13</v>
      </c>
      <c r="D180" s="22">
        <v>1</v>
      </c>
      <c r="E180" s="22">
        <v>52</v>
      </c>
      <c r="F180" s="246"/>
      <c r="G180" s="51">
        <f>D180*F180*12</f>
        <v>0</v>
      </c>
      <c r="H180" s="246"/>
      <c r="I180" s="51">
        <f>D180*E180*H180</f>
        <v>0</v>
      </c>
      <c r="J180" s="383"/>
    </row>
    <row r="181" spans="1:10" ht="15.75" thickBot="1" x14ac:dyDescent="0.3">
      <c r="F181" s="212" t="s">
        <v>46</v>
      </c>
      <c r="G181" s="171">
        <f>SUM(G177:G180)</f>
        <v>0</v>
      </c>
      <c r="H181" s="213" t="s">
        <v>46</v>
      </c>
      <c r="I181" s="171">
        <f>SUM(I177:I180)</f>
        <v>0</v>
      </c>
    </row>
    <row r="183" spans="1:10" ht="15.75" thickBot="1" x14ac:dyDescent="0.3"/>
    <row r="184" spans="1:10" ht="24.75" customHeight="1" thickBot="1" x14ac:dyDescent="0.3">
      <c r="G184" s="384" t="s">
        <v>42</v>
      </c>
      <c r="H184" s="385"/>
      <c r="I184" s="386"/>
      <c r="J184" s="214">
        <f>J12+J33+J44+J55+J63+J73+J84+J99+J114+J126+J137+J146+J156+J167+J177</f>
        <v>0</v>
      </c>
    </row>
    <row r="185" spans="1:10" ht="27" customHeight="1" thickBot="1" x14ac:dyDescent="0.3">
      <c r="G185" s="387" t="s">
        <v>43</v>
      </c>
      <c r="H185" s="388"/>
      <c r="I185" s="389"/>
      <c r="J185" s="215">
        <f>J184*4</f>
        <v>0</v>
      </c>
    </row>
  </sheetData>
  <mergeCells count="218">
    <mergeCell ref="A35:J35"/>
    <mergeCell ref="A90:J90"/>
    <mergeCell ref="K21:L21"/>
    <mergeCell ref="M21:N21"/>
    <mergeCell ref="B22:C22"/>
    <mergeCell ref="D22:E22"/>
    <mergeCell ref="K22:L22"/>
    <mergeCell ref="M22:N22"/>
    <mergeCell ref="A1:J1"/>
    <mergeCell ref="A7:J8"/>
    <mergeCell ref="A9:J9"/>
    <mergeCell ref="A10:A11"/>
    <mergeCell ref="B10:B11"/>
    <mergeCell ref="C10:D10"/>
    <mergeCell ref="E10:E11"/>
    <mergeCell ref="F10:F11"/>
    <mergeCell ref="G10:G11"/>
    <mergeCell ref="H10:H11"/>
    <mergeCell ref="B3:H4"/>
    <mergeCell ref="I20:J20"/>
    <mergeCell ref="B5:H5"/>
    <mergeCell ref="A18:J18"/>
    <mergeCell ref="G28:G29"/>
    <mergeCell ref="H28:H29"/>
    <mergeCell ref="I28:I29"/>
    <mergeCell ref="J28:J29"/>
    <mergeCell ref="J30:J33"/>
    <mergeCell ref="I10:I11"/>
    <mergeCell ref="J10:J11"/>
    <mergeCell ref="J12:J16"/>
    <mergeCell ref="A25:J26"/>
    <mergeCell ref="A27:J27"/>
    <mergeCell ref="A28:A29"/>
    <mergeCell ref="B28:B29"/>
    <mergeCell ref="C28:D28"/>
    <mergeCell ref="E28:E29"/>
    <mergeCell ref="F28:F29"/>
    <mergeCell ref="E19:F19"/>
    <mergeCell ref="G19:H19"/>
    <mergeCell ref="E20:F20"/>
    <mergeCell ref="G20:H20"/>
    <mergeCell ref="B19:C19"/>
    <mergeCell ref="B20:C20"/>
    <mergeCell ref="B21:C21"/>
    <mergeCell ref="D21:E21"/>
    <mergeCell ref="I19:J19"/>
    <mergeCell ref="A39:J40"/>
    <mergeCell ref="A41:J41"/>
    <mergeCell ref="A42:A43"/>
    <mergeCell ref="B42:B43"/>
    <mergeCell ref="E42:E43"/>
    <mergeCell ref="F42:F43"/>
    <mergeCell ref="G42:G43"/>
    <mergeCell ref="H42:H43"/>
    <mergeCell ref="I42:I43"/>
    <mergeCell ref="J42:J43"/>
    <mergeCell ref="J44:J47"/>
    <mergeCell ref="A50:J51"/>
    <mergeCell ref="A52:J52"/>
    <mergeCell ref="A53:A54"/>
    <mergeCell ref="B53:B54"/>
    <mergeCell ref="C53:D53"/>
    <mergeCell ref="E53:E54"/>
    <mergeCell ref="F53:F54"/>
    <mergeCell ref="G53:G54"/>
    <mergeCell ref="H53:H54"/>
    <mergeCell ref="I53:I54"/>
    <mergeCell ref="J53:J54"/>
    <mergeCell ref="H61:H62"/>
    <mergeCell ref="I61:I62"/>
    <mergeCell ref="A109:J110"/>
    <mergeCell ref="A111:J111"/>
    <mergeCell ref="A97:A98"/>
    <mergeCell ref="B97:B98"/>
    <mergeCell ref="C97:D97"/>
    <mergeCell ref="E97:E98"/>
    <mergeCell ref="F97:F98"/>
    <mergeCell ref="G97:G98"/>
    <mergeCell ref="D107:E107"/>
    <mergeCell ref="B107:C107"/>
    <mergeCell ref="J61:J62"/>
    <mergeCell ref="J63:J65"/>
    <mergeCell ref="A68:J69"/>
    <mergeCell ref="A70:J70"/>
    <mergeCell ref="C61:D61"/>
    <mergeCell ref="E61:E62"/>
    <mergeCell ref="F61:F62"/>
    <mergeCell ref="G61:G62"/>
    <mergeCell ref="A112:A113"/>
    <mergeCell ref="B112:B113"/>
    <mergeCell ref="C112:D112"/>
    <mergeCell ref="E112:E113"/>
    <mergeCell ref="F112:F113"/>
    <mergeCell ref="G112:G113"/>
    <mergeCell ref="F116:F117"/>
    <mergeCell ref="G116:G117"/>
    <mergeCell ref="E71:E72"/>
    <mergeCell ref="F71:F72"/>
    <mergeCell ref="G71:G72"/>
    <mergeCell ref="J177:J180"/>
    <mergeCell ref="G184:I184"/>
    <mergeCell ref="G185:I185"/>
    <mergeCell ref="A175:A176"/>
    <mergeCell ref="B175:B176"/>
    <mergeCell ref="C175:D175"/>
    <mergeCell ref="E175:E176"/>
    <mergeCell ref="F175:F176"/>
    <mergeCell ref="G175:G176"/>
    <mergeCell ref="J167:J169"/>
    <mergeCell ref="A172:J173"/>
    <mergeCell ref="A174:J174"/>
    <mergeCell ref="A165:A166"/>
    <mergeCell ref="B165:B166"/>
    <mergeCell ref="H175:H176"/>
    <mergeCell ref="I175:I176"/>
    <mergeCell ref="H135:H136"/>
    <mergeCell ref="I135:I136"/>
    <mergeCell ref="J135:J136"/>
    <mergeCell ref="J137:J138"/>
    <mergeCell ref="A141:J142"/>
    <mergeCell ref="A143:J143"/>
    <mergeCell ref="A135:A136"/>
    <mergeCell ref="J175:J176"/>
    <mergeCell ref="C165:D165"/>
    <mergeCell ref="E165:E166"/>
    <mergeCell ref="F165:F166"/>
    <mergeCell ref="G165:G166"/>
    <mergeCell ref="H144:H145"/>
    <mergeCell ref="I144:I145"/>
    <mergeCell ref="J144:J145"/>
    <mergeCell ref="J146:J148"/>
    <mergeCell ref="G144:G145"/>
    <mergeCell ref="F154:F155"/>
    <mergeCell ref="J156:J159"/>
    <mergeCell ref="A162:J163"/>
    <mergeCell ref="A164:J164"/>
    <mergeCell ref="H165:H166"/>
    <mergeCell ref="I165:I166"/>
    <mergeCell ref="J165:J166"/>
    <mergeCell ref="A81:J81"/>
    <mergeCell ref="A71:A72"/>
    <mergeCell ref="B71:B72"/>
    <mergeCell ref="C71:D71"/>
    <mergeCell ref="A82:A83"/>
    <mergeCell ref="B82:B83"/>
    <mergeCell ref="C82:D82"/>
    <mergeCell ref="E82:E83"/>
    <mergeCell ref="F82:F83"/>
    <mergeCell ref="G82:G83"/>
    <mergeCell ref="J84:J88"/>
    <mergeCell ref="I112:I113"/>
    <mergeCell ref="J112:J113"/>
    <mergeCell ref="J114:J118"/>
    <mergeCell ref="A121:J122"/>
    <mergeCell ref="B135:B136"/>
    <mergeCell ref="C135:D135"/>
    <mergeCell ref="K92:L92"/>
    <mergeCell ref="M92:N92"/>
    <mergeCell ref="B106:C106"/>
    <mergeCell ref="D106:E106"/>
    <mergeCell ref="K106:L106"/>
    <mergeCell ref="M106:N106"/>
    <mergeCell ref="H97:H98"/>
    <mergeCell ref="I97:I98"/>
    <mergeCell ref="J97:J98"/>
    <mergeCell ref="J99:J103"/>
    <mergeCell ref="A94:J95"/>
    <mergeCell ref="A96:J96"/>
    <mergeCell ref="B92:C92"/>
    <mergeCell ref="D92:E92"/>
    <mergeCell ref="B36:C36"/>
    <mergeCell ref="D36:E36"/>
    <mergeCell ref="K36:L36"/>
    <mergeCell ref="M36:N36"/>
    <mergeCell ref="B37:C37"/>
    <mergeCell ref="D37:E37"/>
    <mergeCell ref="K37:L37"/>
    <mergeCell ref="M37:N37"/>
    <mergeCell ref="B91:C91"/>
    <mergeCell ref="D91:E91"/>
    <mergeCell ref="K91:L91"/>
    <mergeCell ref="M91:N91"/>
    <mergeCell ref="H82:H83"/>
    <mergeCell ref="I82:I83"/>
    <mergeCell ref="J82:J83"/>
    <mergeCell ref="H71:H72"/>
    <mergeCell ref="I71:I72"/>
    <mergeCell ref="J71:J72"/>
    <mergeCell ref="J73:J76"/>
    <mergeCell ref="A79:J80"/>
    <mergeCell ref="A58:J59"/>
    <mergeCell ref="A60:J60"/>
    <mergeCell ref="A61:A62"/>
    <mergeCell ref="B61:B62"/>
    <mergeCell ref="K107:L107"/>
    <mergeCell ref="M107:N107"/>
    <mergeCell ref="A144:A145"/>
    <mergeCell ref="B144:B145"/>
    <mergeCell ref="C144:D144"/>
    <mergeCell ref="E144:E145"/>
    <mergeCell ref="F144:F145"/>
    <mergeCell ref="H124:H125"/>
    <mergeCell ref="I124:I125"/>
    <mergeCell ref="J124:J125"/>
    <mergeCell ref="J126:J129"/>
    <mergeCell ref="A132:J133"/>
    <mergeCell ref="A134:J134"/>
    <mergeCell ref="A124:A125"/>
    <mergeCell ref="B124:B125"/>
    <mergeCell ref="C124:D124"/>
    <mergeCell ref="E124:E125"/>
    <mergeCell ref="F124:F125"/>
    <mergeCell ref="G124:G125"/>
    <mergeCell ref="H112:H113"/>
    <mergeCell ref="E135:E136"/>
    <mergeCell ref="F135:F136"/>
    <mergeCell ref="G135:G136"/>
    <mergeCell ref="A123:J123"/>
  </mergeCells>
  <pageMargins left="0.70866141732283472" right="0.51181102362204722" top="0.74803149606299213" bottom="0.74803149606299213" header="0.31496062992125984" footer="0.31496062992125984"/>
  <pageSetup paperSize="9" scale="62" fitToHeight="0" orientation="landscape" r:id="rId1"/>
  <rowBreaks count="5" manualBreakCount="5">
    <brk id="37" max="13" man="1"/>
    <brk id="38" max="16383" man="1"/>
    <brk id="78" max="16383" man="1"/>
    <brk id="108" max="16383" man="1"/>
    <brk id="1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false</SchvalovaciRizeni>
    <Povinny xmlns="$ListId:dokumentyvz;">false</Povin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6494EABFF0FA4299BEB40074F25586" ma:contentTypeVersion="" ma:contentTypeDescription="Vytvoří nový dokument" ma:contentTypeScope="" ma:versionID="e87e12716332de42864b712e05945b54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1FDB46-ACEF-4BB5-8A2C-45828CB56A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7B211F-D40D-4EF8-B3B2-04548D724B71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$ListId:dokumentyvz;"/>
  </ds:schemaRefs>
</ds:datastoreItem>
</file>

<file path=customXml/itemProps3.xml><?xml version="1.0" encoding="utf-8"?>
<ds:datastoreItem xmlns:ds="http://schemas.openxmlformats.org/officeDocument/2006/customXml" ds:itemID="{6BE58BD5-4328-416B-8555-8BC48191E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0x010100306494EABFF0FA4299BEB40074F25586</vt:lpwstr>
  </property>
</Properties>
</file>