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Veřejné zakázky\Otevřené nadlimitní řízení\VZ22_2020 - Bezhotovostní odběr pohonných hmot pro ČRo formou platebních - palivových karet\Zadávací dokumentace - finální\"/>
    </mc:Choice>
  </mc:AlternateContent>
  <bookViews>
    <workbookView xWindow="-105" yWindow="-105" windowWidth="19425" windowHeight="10560"/>
  </bookViews>
  <sheets>
    <sheet name="VÝPOČET NABÍDKOVÉ CENY" sheetId="1" r:id="rId1"/>
    <sheet name="VZOREC PRO VÝPOČET" sheetId="2" r:id="rId2"/>
  </sheets>
  <definedNames>
    <definedName name="_xlnm.Print_Area" localSheetId="0">'VÝPOČET NABÍDKOVÉ CENY'!$A$1:$I$32</definedName>
    <definedName name="_xlnm.Print_Area" localSheetId="1">'VZOREC PRO VÝPOČET'!$A$1:$O$14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2" i="1" l="1"/>
  <c r="C6" i="1" l="1"/>
  <c r="D6" i="1" s="1"/>
  <c r="E6" i="1" s="1"/>
  <c r="E12" i="1" s="1"/>
  <c r="C5" i="1"/>
  <c r="C10" i="1" s="1"/>
  <c r="C12" i="1" l="1"/>
  <c r="C14" i="1" s="1"/>
  <c r="D5" i="1"/>
  <c r="D10" i="1" s="1"/>
  <c r="D12" i="1"/>
  <c r="E5" i="1" l="1"/>
  <c r="E10" i="1" s="1"/>
  <c r="E14" i="1" s="1"/>
  <c r="D14" i="1"/>
</calcChain>
</file>

<file path=xl/sharedStrings.xml><?xml version="1.0" encoding="utf-8"?>
<sst xmlns="http://schemas.openxmlformats.org/spreadsheetml/2006/main" count="43" uniqueCount="41">
  <si>
    <t>Cena bez DPH v Kč</t>
  </si>
  <si>
    <t>Cena včetně DPH v Kč</t>
  </si>
  <si>
    <t>1 litr benzínu Natural 95</t>
  </si>
  <si>
    <t>1 litr nafty motorové</t>
  </si>
  <si>
    <t>Výše DPH 21% v Kč</t>
  </si>
  <si>
    <t>Celková nabídková cena v Kč</t>
  </si>
  <si>
    <t>benzínu Natural 95</t>
  </si>
  <si>
    <t>nafty motorové</t>
  </si>
  <si>
    <t>Celkem</t>
  </si>
  <si>
    <t>350 000 litrů</t>
  </si>
  <si>
    <t>100 000 litrů</t>
  </si>
  <si>
    <t>VZOREC PRO VÝPOČET NABÍDKOVÉ CENY</t>
  </si>
  <si>
    <t>Nabídková cena bude stanovena dle následujícího vzorce:</t>
  </si>
  <si>
    <t>NC = (PT + IP uchazeče) x KT x DR / 1000 + SPD</t>
  </si>
  <si>
    <r>
      <t xml:space="preserve">NC </t>
    </r>
    <r>
      <rPr>
        <sz val="11"/>
        <color theme="1"/>
        <rFont val="Calibri"/>
        <family val="2"/>
        <charset val="238"/>
        <scheme val="minor"/>
      </rPr>
      <t>je nabídková cena za 1 litr benzínu / 1 litr nafty (bez DPH),</t>
    </r>
  </si>
  <si>
    <r>
      <t xml:space="preserve">DR </t>
    </r>
    <r>
      <rPr>
        <sz val="11"/>
        <color theme="1"/>
        <rFont val="Calibri"/>
        <family val="2"/>
        <charset val="238"/>
        <scheme val="minor"/>
      </rPr>
      <t xml:space="preserve">je referenční hustota (koeficient), </t>
    </r>
    <r>
      <rPr>
        <b/>
        <sz val="11"/>
        <color theme="1"/>
        <rFont val="Calibri"/>
        <family val="2"/>
        <charset val="238"/>
        <scheme val="minor"/>
      </rPr>
      <t>Natural 95= 0,755 kg/m3, nafta= 0,845 kg/m3</t>
    </r>
  </si>
  <si>
    <r>
      <t xml:space="preserve">SPD </t>
    </r>
    <r>
      <rPr>
        <sz val="11"/>
        <color theme="1"/>
        <rFont val="Calibri"/>
        <family val="2"/>
        <charset val="238"/>
        <scheme val="minor"/>
      </rPr>
      <t xml:space="preserve">je spotřební daň, </t>
    </r>
    <r>
      <rPr>
        <b/>
        <sz val="11"/>
        <color theme="1"/>
        <rFont val="Calibri"/>
        <family val="2"/>
        <charset val="238"/>
        <scheme val="minor"/>
      </rPr>
      <t>Natural 95= 12,84 Kč bez DPH, nafta= 10,95 Kč bez DPH</t>
    </r>
    <r>
      <rPr>
        <sz val="8"/>
        <color theme="1"/>
        <rFont val="Calibri"/>
        <family val="2"/>
        <charset val="238"/>
        <scheme val="minor"/>
      </rPr>
      <t> </t>
    </r>
  </si>
  <si>
    <t>ZADÁNÍ HODNOT PRO VÝPOČET</t>
  </si>
  <si>
    <t>Natural 95:</t>
  </si>
  <si>
    <t>Pevně stanovená položka IP (inline prémie) v USD na dobu 48 měsíců</t>
  </si>
  <si>
    <t>KT</t>
  </si>
  <si>
    <t>PT - Natural 95</t>
  </si>
  <si>
    <t>PT - nafta motorová</t>
  </si>
  <si>
    <t>* vzorec pro výpočet uvedený na listu "VZOREC PRO VÝPOČET"</t>
  </si>
  <si>
    <t>SPD - Natural 95</t>
  </si>
  <si>
    <t>SPD - nafta motorová</t>
  </si>
  <si>
    <r>
      <t xml:space="preserve">SPD </t>
    </r>
    <r>
      <rPr>
        <sz val="11"/>
        <rFont val="Calibri"/>
        <family val="2"/>
        <charset val="238"/>
        <scheme val="minor"/>
      </rPr>
      <t xml:space="preserve">je spotřební daň, </t>
    </r>
    <r>
      <rPr>
        <b/>
        <sz val="11"/>
        <rFont val="Calibri"/>
        <family val="2"/>
        <charset val="238"/>
        <scheme val="minor"/>
      </rPr>
      <t>Natural 95 = 12,84 Kč bez DPH</t>
    </r>
  </si>
  <si>
    <r>
      <t xml:space="preserve">SPD </t>
    </r>
    <r>
      <rPr>
        <sz val="11"/>
        <rFont val="Calibri"/>
        <family val="2"/>
        <charset val="238"/>
        <scheme val="minor"/>
      </rPr>
      <t xml:space="preserve">je spotřební daň, </t>
    </r>
    <r>
      <rPr>
        <b/>
        <sz val="11"/>
        <rFont val="Calibri"/>
        <family val="2"/>
        <charset val="238"/>
        <scheme val="minor"/>
      </rPr>
      <t>nafta = 10,95 Kč bez DPH</t>
    </r>
    <r>
      <rPr>
        <sz val="8"/>
        <rFont val="Calibri"/>
        <family val="2"/>
        <charset val="238"/>
        <scheme val="minor"/>
      </rPr>
      <t> </t>
    </r>
  </si>
  <si>
    <r>
      <t xml:space="preserve">PT </t>
    </r>
    <r>
      <rPr>
        <sz val="11"/>
        <color theme="1"/>
        <rFont val="Calibri"/>
        <family val="2"/>
        <charset val="238"/>
        <scheme val="minor"/>
      </rPr>
      <t xml:space="preserve">je aritmetický průměr všech uveřejněných denních kotací </t>
    </r>
    <r>
      <rPr>
        <b/>
        <sz val="11"/>
        <color theme="1"/>
        <rFont val="Calibri"/>
        <family val="2"/>
        <charset val="238"/>
        <scheme val="minor"/>
      </rPr>
      <t xml:space="preserve">Platts Barges FOB Rotterdam Mean z týdne 22.–26. 6. 2020 v USD, </t>
    </r>
  </si>
  <si>
    <r>
      <t xml:space="preserve">KT </t>
    </r>
    <r>
      <rPr>
        <sz val="11"/>
        <rFont val="Calibri"/>
        <family val="2"/>
        <charset val="238"/>
        <scheme val="minor"/>
      </rPr>
      <t xml:space="preserve">je aritmetický průměr denních kotací </t>
    </r>
    <r>
      <rPr>
        <b/>
        <sz val="11"/>
        <rFont val="Calibri"/>
        <family val="2"/>
        <charset val="238"/>
        <scheme val="minor"/>
      </rPr>
      <t>kurzů Kč/USD vydaných ČNB za týden 22.–26. 6. 2020</t>
    </r>
    <r>
      <rPr>
        <sz val="11"/>
        <rFont val="Calibri"/>
        <family val="2"/>
        <charset val="238"/>
        <scheme val="minor"/>
      </rPr>
      <t>,</t>
    </r>
  </si>
  <si>
    <t>Nabídková cena za 1 litr bez DPH v Kč*</t>
  </si>
  <si>
    <t>Jednotková nabídková cena v Kč</t>
  </si>
  <si>
    <r>
      <t xml:space="preserve">KT </t>
    </r>
    <r>
      <rPr>
        <sz val="11"/>
        <rFont val="Calibri"/>
        <family val="2"/>
        <charset val="238"/>
        <scheme val="minor"/>
      </rPr>
      <t xml:space="preserve">je aritmetický průměr denních kotací kurzů Kč/USD vydaných </t>
    </r>
    <r>
      <rPr>
        <b/>
        <sz val="11"/>
        <rFont val="Calibri"/>
        <family val="2"/>
        <charset val="238"/>
        <scheme val="minor"/>
      </rPr>
      <t>ČNB za týden 22.–26. 6. 2020</t>
    </r>
  </si>
  <si>
    <t>kurzy ČNB Kč/USD</t>
  </si>
  <si>
    <r>
      <t xml:space="preserve"> Příloha č. 4 - Tabulka pro výpočet nabídkové ceny</t>
    </r>
    <r>
      <rPr>
        <i/>
        <u/>
        <sz val="14"/>
        <color theme="1"/>
        <rFont val="Arial"/>
        <family val="2"/>
        <charset val="238"/>
      </rPr>
      <t xml:space="preserve"> </t>
    </r>
    <r>
      <rPr>
        <i/>
        <u/>
        <sz val="11"/>
        <color theme="1"/>
        <rFont val="Arial"/>
        <family val="2"/>
        <charset val="238"/>
      </rPr>
      <t>(uchazeč vyplní hodnoty do žlutě vyznačených buněk)</t>
    </r>
  </si>
  <si>
    <t>Červené pole představuje celkovou nabídkovou cenu účastníka v Kč bez DPH</t>
  </si>
  <si>
    <r>
      <t xml:space="preserve">PT </t>
    </r>
    <r>
      <rPr>
        <sz val="11"/>
        <color theme="1"/>
        <rFont val="Calibri"/>
        <family val="2"/>
        <charset val="238"/>
        <scheme val="minor"/>
      </rPr>
      <t xml:space="preserve">je aritmetický průměr všech uveřejněných denních kotací </t>
    </r>
    <r>
      <rPr>
        <b/>
        <sz val="11"/>
        <color theme="1"/>
        <rFont val="Calibri"/>
        <family val="2"/>
        <charset val="238"/>
        <scheme val="minor"/>
      </rPr>
      <t xml:space="preserve">Platts Barges FOB Rotterdam Mean z týdne 22.–26. 6. 2020 v USD </t>
    </r>
  </si>
  <si>
    <r>
      <t xml:space="preserve">PT </t>
    </r>
    <r>
      <rPr>
        <sz val="11"/>
        <color theme="1"/>
        <rFont val="Calibri"/>
        <family val="2"/>
        <charset val="238"/>
        <scheme val="minor"/>
      </rPr>
      <t xml:space="preserve">je aritmetický průměr všech uveřejněných denních kotací </t>
    </r>
    <r>
      <rPr>
        <b/>
        <sz val="11"/>
        <color theme="1"/>
        <rFont val="Calibri"/>
        <family val="2"/>
        <charset val="238"/>
        <scheme val="minor"/>
      </rPr>
      <t>Platts Barges FOB Rotterdam Mean z týdne 22.–26. 6. 2020 v USD</t>
    </r>
  </si>
  <si>
    <r>
      <t xml:space="preserve">IP </t>
    </r>
    <r>
      <rPr>
        <sz val="11"/>
        <color theme="1"/>
        <rFont val="Calibri"/>
        <family val="2"/>
        <charset val="238"/>
        <scheme val="minor"/>
      </rPr>
      <t>je prémium tuzemského trhu v USD za 1 t paliva představující náklady na zpracování produktu, doplnění biosložkou,</t>
    </r>
  </si>
  <si>
    <t>a autorizačních zařízení a další náklady související s provozováním čerpacích stanic a administrativními úkony uchazeče,</t>
  </si>
  <si>
    <t>obchodní marži dodavatele, náklady na dopravu zboží z rafinerie do místa výdeje i náklady na nutnou rekonstrukci stojanů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</si>
</sst>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u/>
      <sz val="16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i/>
      <u/>
      <sz val="14"/>
      <color theme="1"/>
      <name val="Arial"/>
      <family val="2"/>
      <charset val="238"/>
    </font>
    <font>
      <i/>
      <u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4">
    <border>
      <left/>
      <right/>
      <top/>
      <bottom/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/>
      <bottom style="thick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ck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" fontId="3" fillId="0" borderId="11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 applyBorder="1" applyAlignment="1">
      <alignment horizontal="left" vertical="center"/>
    </xf>
    <xf numFmtId="0" fontId="15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20" fillId="0" borderId="21" xfId="0" applyFont="1" applyFill="1" applyBorder="1"/>
    <xf numFmtId="0" fontId="3" fillId="0" borderId="22" xfId="0" applyFont="1" applyBorder="1" applyAlignment="1">
      <alignment vertical="center"/>
    </xf>
    <xf numFmtId="0" fontId="20" fillId="0" borderId="23" xfId="0" applyFont="1" applyFill="1" applyBorder="1"/>
    <xf numFmtId="0" fontId="3" fillId="0" borderId="24" xfId="0" applyFont="1" applyBorder="1" applyAlignment="1">
      <alignment horizontal="center" vertical="center" wrapText="1"/>
    </xf>
    <xf numFmtId="4" fontId="3" fillId="0" borderId="25" xfId="0" applyNumberFormat="1" applyFont="1" applyFill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164" fontId="20" fillId="0" borderId="21" xfId="0" applyNumberFormat="1" applyFont="1" applyFill="1" applyBorder="1"/>
    <xf numFmtId="0" fontId="0" fillId="0" borderId="33" xfId="0" applyFont="1" applyBorder="1"/>
    <xf numFmtId="14" fontId="24" fillId="0" borderId="33" xfId="0" applyNumberFormat="1" applyFont="1" applyFill="1" applyBorder="1" applyAlignment="1">
      <alignment vertical="center"/>
    </xf>
    <xf numFmtId="4" fontId="17" fillId="4" borderId="5" xfId="0" applyNumberFormat="1" applyFont="1" applyFill="1" applyBorder="1" applyAlignment="1">
      <alignment horizontal="center" vertical="center" wrapText="1"/>
    </xf>
    <xf numFmtId="4" fontId="21" fillId="3" borderId="26" xfId="0" applyNumberFormat="1" applyFont="1" applyFill="1" applyBorder="1" applyAlignment="1" applyProtection="1">
      <alignment horizontal="center" vertical="center" wrapText="1"/>
      <protection locked="0"/>
    </xf>
    <xf numFmtId="4" fontId="21" fillId="3" borderId="12" xfId="0" applyNumberFormat="1" applyFont="1" applyFill="1" applyBorder="1" applyAlignment="1" applyProtection="1">
      <alignment horizontal="center" vertical="center" wrapText="1"/>
      <protection locked="0"/>
    </xf>
    <xf numFmtId="164" fontId="13" fillId="3" borderId="19" xfId="0" applyNumberFormat="1" applyFont="1" applyFill="1" applyBorder="1" applyProtection="1">
      <protection locked="0"/>
    </xf>
    <xf numFmtId="164" fontId="13" fillId="3" borderId="21" xfId="0" applyNumberFormat="1" applyFont="1" applyFill="1" applyBorder="1" applyProtection="1">
      <protection locked="0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31" xfId="0" applyNumberFormat="1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4" fontId="3" fillId="0" borderId="32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8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showGridLines="0" tabSelected="1" zoomScale="80" zoomScaleNormal="80" workbookViewId="0">
      <selection activeCell="C20" sqref="C20"/>
    </sheetView>
  </sheetViews>
  <sheetFormatPr defaultRowHeight="15" x14ac:dyDescent="0.25"/>
  <cols>
    <col min="1" max="1" width="3.42578125" customWidth="1"/>
    <col min="2" max="6" width="29.42578125" customWidth="1"/>
  </cols>
  <sheetData>
    <row r="1" spans="2:7" ht="14.1" customHeight="1" x14ac:dyDescent="0.25"/>
    <row r="2" spans="2:7" ht="18.75" x14ac:dyDescent="0.25">
      <c r="B2" s="13" t="s">
        <v>34</v>
      </c>
    </row>
    <row r="3" spans="2:7" ht="14.1" customHeight="1" thickBot="1" x14ac:dyDescent="0.3">
      <c r="B3" s="12"/>
    </row>
    <row r="4" spans="2:7" ht="39" thickBot="1" x14ac:dyDescent="0.3">
      <c r="B4" s="5" t="s">
        <v>31</v>
      </c>
      <c r="C4" s="6" t="s">
        <v>30</v>
      </c>
      <c r="D4" s="6" t="s">
        <v>4</v>
      </c>
      <c r="E4" s="6" t="s">
        <v>1</v>
      </c>
      <c r="F4" s="7" t="s">
        <v>19</v>
      </c>
    </row>
    <row r="5" spans="2:7" x14ac:dyDescent="0.25">
      <c r="B5" s="34" t="s">
        <v>2</v>
      </c>
      <c r="C5" s="35">
        <f>(C20+F5)*$C$22*0.755/1000+C23</f>
        <v>12.84</v>
      </c>
      <c r="D5" s="36">
        <f>C5*0.21</f>
        <v>2.6963999999999997</v>
      </c>
      <c r="E5" s="36">
        <f>C5+D5</f>
        <v>15.5364</v>
      </c>
      <c r="F5" s="44"/>
    </row>
    <row r="6" spans="2:7" ht="15.75" thickBot="1" x14ac:dyDescent="0.3">
      <c r="B6" s="3" t="s">
        <v>3</v>
      </c>
      <c r="C6" s="19">
        <f>(C21+F6)*$C$22*0.845/1000+C24</f>
        <v>10.95</v>
      </c>
      <c r="D6" s="8">
        <f>C6*0.21</f>
        <v>2.2994999999999997</v>
      </c>
      <c r="E6" s="8">
        <f>C6+D6</f>
        <v>13.249499999999999</v>
      </c>
      <c r="F6" s="45"/>
    </row>
    <row r="7" spans="2:7" s="22" customFormat="1" x14ac:dyDescent="0.25">
      <c r="B7" s="23" t="s">
        <v>23</v>
      </c>
      <c r="C7" s="20"/>
      <c r="D7" s="21"/>
      <c r="E7" s="21"/>
      <c r="F7" s="20"/>
      <c r="G7" s="24"/>
    </row>
    <row r="8" spans="2:7" ht="15.75" thickBot="1" x14ac:dyDescent="0.3"/>
    <row r="9" spans="2:7" ht="16.5" thickTop="1" thickBot="1" x14ac:dyDescent="0.3">
      <c r="B9" s="25" t="s">
        <v>5</v>
      </c>
      <c r="C9" s="26" t="s">
        <v>0</v>
      </c>
      <c r="D9" s="26" t="s">
        <v>4</v>
      </c>
      <c r="E9" s="27" t="s">
        <v>1</v>
      </c>
    </row>
    <row r="10" spans="2:7" x14ac:dyDescent="0.25">
      <c r="B10" s="37" t="s">
        <v>10</v>
      </c>
      <c r="C10" s="48">
        <f>C5*100000</f>
        <v>1284000</v>
      </c>
      <c r="D10" s="48">
        <f>D5*100000</f>
        <v>269639.99999999994</v>
      </c>
      <c r="E10" s="50">
        <f>E5*100000</f>
        <v>1553640</v>
      </c>
    </row>
    <row r="11" spans="2:7" x14ac:dyDescent="0.25">
      <c r="B11" s="38" t="s">
        <v>6</v>
      </c>
      <c r="C11" s="49"/>
      <c r="D11" s="49"/>
      <c r="E11" s="51"/>
    </row>
    <row r="12" spans="2:7" x14ac:dyDescent="0.25">
      <c r="B12" s="4" t="s">
        <v>9</v>
      </c>
      <c r="C12" s="52">
        <f>C6*350000</f>
        <v>3832499.9999999995</v>
      </c>
      <c r="D12" s="52">
        <f>D6*350000</f>
        <v>804824.99999999988</v>
      </c>
      <c r="E12" s="54">
        <f>E6*350000</f>
        <v>4637325</v>
      </c>
    </row>
    <row r="13" spans="2:7" ht="15.75" thickBot="1" x14ac:dyDescent="0.3">
      <c r="B13" s="1" t="s">
        <v>7</v>
      </c>
      <c r="C13" s="53"/>
      <c r="D13" s="53"/>
      <c r="E13" s="55"/>
    </row>
    <row r="14" spans="2:7" ht="17.25" thickTop="1" thickBot="1" x14ac:dyDescent="0.3">
      <c r="B14" s="9" t="s">
        <v>8</v>
      </c>
      <c r="C14" s="43">
        <f>SUM(C10:C13)</f>
        <v>5116500</v>
      </c>
      <c r="D14" s="10">
        <f t="shared" ref="D14:E14" si="0">SUM(D10:D13)</f>
        <v>1074464.9999999998</v>
      </c>
      <c r="E14" s="11">
        <f t="shared" si="0"/>
        <v>6190965</v>
      </c>
    </row>
    <row r="15" spans="2:7" ht="15.75" thickTop="1" x14ac:dyDescent="0.25">
      <c r="B15" s="14" t="s">
        <v>35</v>
      </c>
    </row>
    <row r="17" spans="2:4" ht="18" x14ac:dyDescent="0.25">
      <c r="B17" s="13" t="s">
        <v>17</v>
      </c>
    </row>
    <row r="18" spans="2:4" ht="7.5" customHeight="1" x14ac:dyDescent="0.25">
      <c r="B18" s="15"/>
    </row>
    <row r="19" spans="2:4" ht="18.75" thickBot="1" x14ac:dyDescent="0.3">
      <c r="B19" s="18" t="s">
        <v>18</v>
      </c>
    </row>
    <row r="20" spans="2:4" ht="15.75" x14ac:dyDescent="0.25">
      <c r="B20" s="29" t="s">
        <v>21</v>
      </c>
      <c r="C20" s="46"/>
      <c r="D20" s="17" t="s">
        <v>36</v>
      </c>
    </row>
    <row r="21" spans="2:4" ht="15.75" x14ac:dyDescent="0.25">
      <c r="B21" s="30" t="s">
        <v>22</v>
      </c>
      <c r="C21" s="47"/>
      <c r="D21" s="17" t="s">
        <v>37</v>
      </c>
    </row>
    <row r="22" spans="2:4" ht="15.75" x14ac:dyDescent="0.25">
      <c r="B22" s="30" t="s">
        <v>20</v>
      </c>
      <c r="C22" s="40">
        <f>AVERAGE(C28:C32)</f>
        <v>23.764199999999999</v>
      </c>
      <c r="D22" s="28" t="s">
        <v>32</v>
      </c>
    </row>
    <row r="23" spans="2:4" ht="15.75" x14ac:dyDescent="0.25">
      <c r="B23" s="30" t="s">
        <v>24</v>
      </c>
      <c r="C23" s="31">
        <v>12.84</v>
      </c>
      <c r="D23" s="28" t="s">
        <v>26</v>
      </c>
    </row>
    <row r="24" spans="2:4" ht="16.5" thickBot="1" x14ac:dyDescent="0.3">
      <c r="B24" s="32" t="s">
        <v>25</v>
      </c>
      <c r="C24" s="33">
        <v>10.95</v>
      </c>
      <c r="D24" s="28" t="s">
        <v>27</v>
      </c>
    </row>
    <row r="25" spans="2:4" ht="18" x14ac:dyDescent="0.25">
      <c r="B25" s="18"/>
      <c r="D25" s="17"/>
    </row>
    <row r="26" spans="2:4" x14ac:dyDescent="0.25">
      <c r="B26" s="17"/>
    </row>
    <row r="27" spans="2:4" x14ac:dyDescent="0.25">
      <c r="B27" s="39" t="s">
        <v>33</v>
      </c>
    </row>
    <row r="28" spans="2:4" x14ac:dyDescent="0.25">
      <c r="B28" s="42">
        <v>44004</v>
      </c>
      <c r="C28" s="41">
        <v>23.777000000000001</v>
      </c>
    </row>
    <row r="29" spans="2:4" x14ac:dyDescent="0.25">
      <c r="B29" s="42">
        <v>44005</v>
      </c>
      <c r="C29" s="41">
        <v>23.509</v>
      </c>
    </row>
    <row r="30" spans="2:4" x14ac:dyDescent="0.25">
      <c r="B30" s="42">
        <v>44006</v>
      </c>
      <c r="C30" s="41">
        <v>23.701000000000001</v>
      </c>
    </row>
    <row r="31" spans="2:4" x14ac:dyDescent="0.25">
      <c r="B31" s="42">
        <v>44007</v>
      </c>
      <c r="C31" s="41">
        <v>23.925999999999998</v>
      </c>
    </row>
    <row r="32" spans="2:4" x14ac:dyDescent="0.25">
      <c r="B32" s="42">
        <v>44008</v>
      </c>
      <c r="C32" s="41">
        <v>23.908000000000001</v>
      </c>
    </row>
  </sheetData>
  <sheetProtection algorithmName="SHA-512" hashValue="fWmDKd1zTq1ra6TRgtsxzwDJBK9FJBjdO4HVHJ/xg0Be3xnOjAsdNX7/b7YArwD45qRWwQ2POnSp6albz4gbzw==" saltValue="hLiO8K8H9spXt5u3KAg7Hw==" spinCount="100000" sheet="1" objects="1" scenarios="1" selectLockedCells="1"/>
  <mergeCells count="6">
    <mergeCell ref="C10:C11"/>
    <mergeCell ref="D10:D11"/>
    <mergeCell ref="E10:E11"/>
    <mergeCell ref="C12:C13"/>
    <mergeCell ref="D12:D13"/>
    <mergeCell ref="E12:E13"/>
  </mergeCells>
  <pageMargins left="0.7" right="0.7" top="0.78740157499999996" bottom="0.78740157499999996" header="0.3" footer="0.3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7"/>
  <sheetViews>
    <sheetView showGridLines="0" zoomScale="80" zoomScaleNormal="80" workbookViewId="0">
      <selection activeCell="O18" sqref="O18"/>
    </sheetView>
  </sheetViews>
  <sheetFormatPr defaultRowHeight="15" x14ac:dyDescent="0.25"/>
  <cols>
    <col min="1" max="1" width="4.7109375" customWidth="1"/>
  </cols>
  <sheetData>
    <row r="2" spans="2:2" ht="18" x14ac:dyDescent="0.25">
      <c r="B2" s="13" t="s">
        <v>11</v>
      </c>
    </row>
    <row r="3" spans="2:2" ht="20.25" x14ac:dyDescent="0.25">
      <c r="B3" s="15"/>
    </row>
    <row r="4" spans="2:2" x14ac:dyDescent="0.25">
      <c r="B4" s="16" t="s">
        <v>12</v>
      </c>
    </row>
    <row r="5" spans="2:2" ht="18" x14ac:dyDescent="0.25">
      <c r="B5" s="18" t="s">
        <v>13</v>
      </c>
    </row>
    <row r="7" spans="2:2" x14ac:dyDescent="0.25">
      <c r="B7" s="17" t="s">
        <v>14</v>
      </c>
    </row>
    <row r="8" spans="2:2" x14ac:dyDescent="0.25">
      <c r="B8" s="17" t="s">
        <v>28</v>
      </c>
    </row>
    <row r="9" spans="2:2" x14ac:dyDescent="0.25">
      <c r="B9" s="17" t="s">
        <v>38</v>
      </c>
    </row>
    <row r="10" spans="2:2" x14ac:dyDescent="0.25">
      <c r="B10" s="16" t="s">
        <v>40</v>
      </c>
    </row>
    <row r="11" spans="2:2" x14ac:dyDescent="0.25">
      <c r="B11" s="16" t="s">
        <v>39</v>
      </c>
    </row>
    <row r="12" spans="2:2" x14ac:dyDescent="0.25">
      <c r="B12" s="28" t="s">
        <v>29</v>
      </c>
    </row>
    <row r="13" spans="2:2" x14ac:dyDescent="0.25">
      <c r="B13" s="17" t="s">
        <v>15</v>
      </c>
    </row>
    <row r="14" spans="2:2" x14ac:dyDescent="0.25">
      <c r="B14" s="17" t="s">
        <v>16</v>
      </c>
    </row>
    <row r="15" spans="2:2" x14ac:dyDescent="0.25">
      <c r="B15" s="2"/>
    </row>
    <row r="16" spans="2:2" x14ac:dyDescent="0.25">
      <c r="B16" s="2"/>
    </row>
    <row r="17" spans="2:2" x14ac:dyDescent="0.25">
      <c r="B17" s="2"/>
    </row>
  </sheetData>
  <sheetProtection algorithmName="SHA-512" hashValue="DQBT2/73LiXH+fEI833FvTqDdzWQE1bODb/G+x45p2CTqAezvlhUP4UX0+O3hsqOGnBBab7cxiLF9SN40kzmKA==" saltValue="IFsfXXMU2uLYR/bdtJYLQw==" spinCount="100000" sheet="1" objects="1" scenarios="1" selectLockedCells="1"/>
  <pageMargins left="0.7" right="0.7" top="0.78740157499999996" bottom="0.78740157499999996" header="0.3" footer="0.3"/>
  <pageSetup paperSize="9" scale="3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C43F3EAD5C27041BC2C434613A57DBF" ma:contentTypeVersion="" ma:contentTypeDescription="Vytvoří nový dokument" ma:contentTypeScope="" ma:versionID="552f111bd33527d9fa7b155f6d289baf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CB369B3C-3F1C-493E-9F5D-E96BA26AAD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625CB4-9D5A-44F6-947B-0188DE8F0F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E890DE-EB95-4B42-A454-DA62BDC36070}">
  <ds:schemaRefs>
    <ds:schemaRef ds:uri="http://schemas.microsoft.com/office/2006/documentManagement/types"/>
    <ds:schemaRef ds:uri="$ListId:dokumentyvz;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terms/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VÝPOČET NABÍDKOVÉ CENY</vt:lpstr>
      <vt:lpstr>VZOREC PRO VÝPOČET</vt:lpstr>
      <vt:lpstr>'VÝPOČET NABÍDKOVÉ CENY'!Oblast_tisku</vt:lpstr>
      <vt:lpstr>'VZOREC PRO VÝPOČET'!Oblast_tisku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Přemysl Žižka</dc:creator>
  <cp:lastModifiedBy>Uživatel</cp:lastModifiedBy>
  <cp:lastPrinted>2020-06-29T07:48:58Z</cp:lastPrinted>
  <dcterms:created xsi:type="dcterms:W3CDTF">2020-06-04T14:32:35Z</dcterms:created>
  <dcterms:modified xsi:type="dcterms:W3CDTF">2020-06-29T13:43:32Z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0x010100FC43F3EAD5C27041BC2C434613A57DBF</vt:lpwstr>
  </property>
</Properties>
</file>