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gren\Desktop\Pracovní úkoly\2023\01_Garant OVZ\VZ36_2022_Tiskové řešení a reprografické služby\02 Zadávací dokumentace\"/>
    </mc:Choice>
  </mc:AlternateContent>
  <bookViews>
    <workbookView xWindow="1170" yWindow="450" windowWidth="26985" windowHeight="10365"/>
  </bookViews>
  <sheets>
    <sheet name="Cenová specifikace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1" l="1"/>
  <c r="S8" i="1"/>
  <c r="R9" i="1"/>
  <c r="T9" i="1" l="1"/>
  <c r="K18" i="1"/>
  <c r="T18" i="1" s="1"/>
  <c r="E18" i="1" l="1"/>
  <c r="R14" i="1" l="1"/>
  <c r="T14" i="1" s="1"/>
  <c r="R13" i="1"/>
  <c r="T13" i="1" s="1"/>
  <c r="R12" i="1"/>
  <c r="T12" i="1" s="1"/>
  <c r="R11" i="1"/>
  <c r="T11" i="1" s="1"/>
  <c r="R10" i="1"/>
  <c r="T10" i="1" s="1"/>
  <c r="R8" i="1"/>
  <c r="S7" i="1"/>
  <c r="R7" i="1"/>
  <c r="S6" i="1"/>
  <c r="R6" i="1"/>
  <c r="S5" i="1"/>
  <c r="R5" i="1"/>
  <c r="S4" i="1"/>
  <c r="R4" i="1"/>
  <c r="S3" i="1"/>
  <c r="R3" i="1"/>
  <c r="S2" i="1"/>
  <c r="R2" i="1"/>
  <c r="T2" i="1" l="1"/>
  <c r="T5" i="1"/>
  <c r="T7" i="1"/>
  <c r="T6" i="1"/>
  <c r="T4" i="1"/>
  <c r="T8" i="1"/>
  <c r="T3" i="1"/>
  <c r="T15" i="1" l="1"/>
  <c r="T21" i="1" s="1"/>
  <c r="T23" i="1" l="1"/>
  <c r="T24" i="1" s="1"/>
  <c r="T26" i="1" s="1"/>
  <c r="T25" i="1"/>
</calcChain>
</file>

<file path=xl/sharedStrings.xml><?xml version="1.0" encoding="utf-8"?>
<sst xmlns="http://schemas.openxmlformats.org/spreadsheetml/2006/main" count="52" uniqueCount="51">
  <si>
    <t>MFP A3 Color</t>
  </si>
  <si>
    <t>MFP A4 Color</t>
  </si>
  <si>
    <t>MFP A4 BW</t>
  </si>
  <si>
    <t>Printer A4 BW</t>
  </si>
  <si>
    <t>Printer A4 BW H</t>
  </si>
  <si>
    <t>MFP A4 Color S</t>
  </si>
  <si>
    <t>MFP A3 Color CC</t>
  </si>
  <si>
    <t>Tiskový server</t>
  </si>
  <si>
    <t>Název nabízeného modelu
(produktové číslo)</t>
  </si>
  <si>
    <t>Finisher k MFP A3 Color</t>
  </si>
  <si>
    <t>Finisher k MFP A4 Color</t>
  </si>
  <si>
    <t>Fax k MFP A3 Color</t>
  </si>
  <si>
    <t>Fax k MFP A4 BW</t>
  </si>
  <si>
    <t>Označení zařízení
(parametry jsou uvedeny v ZD)</t>
  </si>
  <si>
    <t>Kategorie zařízení</t>
  </si>
  <si>
    <t>Počet zařízení
(ks)</t>
  </si>
  <si>
    <t>Cena celkem za měsíční pronájem zařízení (Kč bez DPH)</t>
  </si>
  <si>
    <t>Cena celkem za měsíční objem tisků (Kč bez DPH)</t>
  </si>
  <si>
    <t>Cena za 1 stranu A3 černobíle</t>
  </si>
  <si>
    <t>Cena za 1 stranu A3 barevně</t>
  </si>
  <si>
    <t>Cena za 1 stranu A4 černobíle</t>
  </si>
  <si>
    <t>Cena za 1 stranu A4 barevně</t>
  </si>
  <si>
    <t>Počet stran A3 černobíle (ks)</t>
  </si>
  <si>
    <t>Počet stran A3 barevně (ks)</t>
  </si>
  <si>
    <t>Počet stran A4 černobíle (ks)</t>
  </si>
  <si>
    <t>Počet stran A4 barevně (ks)</t>
  </si>
  <si>
    <t>Cena služeb za měsíc celkem
(Kč bez DPH)</t>
  </si>
  <si>
    <t>Celkové měsíční náklady (Kč bez DPH)</t>
  </si>
  <si>
    <t>Položka</t>
  </si>
  <si>
    <t>cena za 1 prac. den
(Kč bez DPH)</t>
  </si>
  <si>
    <t>cena za 1 prac. hodinu
(Kč bez DPH)</t>
  </si>
  <si>
    <t>Cena za měsíční pronájem zařízení
(Kč bez DPH)</t>
  </si>
  <si>
    <t>cena služeb za 1 měsíc
(Kč bez DPH)
(průměrná hodnota)</t>
  </si>
  <si>
    <t>předpokládaný počet pracovních dní za 1 měsíc (průměr)</t>
  </si>
  <si>
    <t>Poznámky:</t>
  </si>
  <si>
    <t>Všechny hodnoty týkající se počtu jednotlivých zařízení, počtu výtisků a počtu pracovních hodin, jsou založeny na aktuálních potřebách k datu zahájení zadávacího řízení a slouží ke stanovení nabídkových cen a vyhodnocení nabídek.</t>
  </si>
  <si>
    <t>CENA ZA CELOU DOBU PLNĚNÍ (48 měsíců) BEZ DPH - NABÍDKOVÁ CENA</t>
  </si>
  <si>
    <t xml:space="preserve">Výše DPH v procentech </t>
  </si>
  <si>
    <t>CENA ZA CELOU DOBU PLNĚNÍ (48 měsíců) VČETNĚ  DPH</t>
  </si>
  <si>
    <t>REKAPITULACE:</t>
  </si>
  <si>
    <t>Výše DPH v Kč</t>
  </si>
  <si>
    <t>Účastník vyplní pouze zeleně označená pole.</t>
  </si>
  <si>
    <t>Služby podle čl. I., odst. 2, písm. b) rámcové dohody (konzultace, konfigurace SW a HW a tiskového systému, atd.)</t>
  </si>
  <si>
    <t>Celkové měsíční náklady včetně služeb podle čl. I., odst. 2, písm. b) rámcové dohody (v Kč bez DPH)</t>
  </si>
  <si>
    <t>V průběhu trvání smluvního vztahu se mohou hodnoty počtu zařízení, výtisků a pracovních hodin měnit podle aktuálních potřeb zadavatele a v souladu s podmínkami uvedenými v rámcové dohodě</t>
  </si>
  <si>
    <t>GP</t>
  </si>
  <si>
    <t>Počet cartridgi 
(ks)</t>
  </si>
  <si>
    <t>Počty vytištěných stran odpovídají měsíčnímu průměru výtisků vypočtených za období posledního roku (3/2022 - 2/2023).</t>
  </si>
  <si>
    <t>Celkové měsíční náklady včetně služeb podle čl. I., odst. 2, písm. b) rámcové dohody (v Kč včetně DPH)</t>
  </si>
  <si>
    <t>Počty zařízení ve sloupečku D, jsou předpokládaná množství jednotlivých typů zařízení, která budou dodána ihned po podpisu rámcové dohody / dílčí smlouvy na začátku smluvního vztahu.</t>
  </si>
  <si>
    <t>Cena za sadu cartridgi 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</si>
</sst>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  <numFmt numFmtId="166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3" fontId="0" fillId="0" borderId="0" xfId="0" applyNumberFormat="1"/>
    <xf numFmtId="0" fontId="0" fillId="0" borderId="0" xfId="0" applyAlignment="1">
      <alignment vertical="top"/>
    </xf>
    <xf numFmtId="164" fontId="0" fillId="0" borderId="0" xfId="0" applyNumberFormat="1"/>
    <xf numFmtId="165" fontId="0" fillId="0" borderId="0" xfId="0" applyNumberFormat="1"/>
    <xf numFmtId="0" fontId="3" fillId="2" borderId="1" xfId="0" applyFont="1" applyFill="1" applyBorder="1" applyAlignment="1" applyProtection="1">
      <alignment horizontal="center" vertical="top" wrapText="1"/>
    </xf>
    <xf numFmtId="0" fontId="3" fillId="2" borderId="1" xfId="0" applyFont="1" applyFill="1" applyBorder="1" applyAlignment="1" applyProtection="1">
      <alignment vertical="top" wrapText="1"/>
    </xf>
    <xf numFmtId="3" fontId="3" fillId="2" borderId="1" xfId="0" applyNumberFormat="1" applyFont="1" applyFill="1" applyBorder="1" applyAlignment="1" applyProtection="1">
      <alignment horizontal="center" vertical="top" wrapText="1"/>
    </xf>
    <xf numFmtId="164" fontId="3" fillId="2" borderId="1" xfId="0" applyNumberFormat="1" applyFont="1" applyFill="1" applyBorder="1" applyAlignment="1" applyProtection="1">
      <alignment horizontal="center" vertical="top" wrapText="1"/>
    </xf>
    <xf numFmtId="165" fontId="3" fillId="2" borderId="1" xfId="0" applyNumberFormat="1" applyFont="1" applyFill="1" applyBorder="1" applyAlignment="1" applyProtection="1">
      <alignment horizontal="center" vertical="top" wrapText="1"/>
    </xf>
    <xf numFmtId="3" fontId="3" fillId="2" borderId="4" xfId="0" applyNumberFormat="1" applyFont="1" applyFill="1" applyBorder="1" applyAlignment="1" applyProtection="1">
      <alignment horizontal="center" vertical="top" wrapText="1"/>
    </xf>
    <xf numFmtId="3" fontId="3" fillId="2" borderId="5" xfId="0" applyNumberFormat="1" applyFont="1" applyFill="1" applyBorder="1" applyAlignment="1" applyProtection="1">
      <alignment horizontal="center" vertical="top" wrapText="1"/>
    </xf>
    <xf numFmtId="3" fontId="3" fillId="2" borderId="6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vertical="center"/>
    </xf>
    <xf numFmtId="3" fontId="4" fillId="0" borderId="1" xfId="0" applyNumberFormat="1" applyFont="1" applyFill="1" applyBorder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right" vertical="center"/>
    </xf>
    <xf numFmtId="3" fontId="4" fillId="0" borderId="4" xfId="0" applyNumberFormat="1" applyFont="1" applyFill="1" applyBorder="1" applyAlignment="1" applyProtection="1">
      <alignment horizontal="right"/>
    </xf>
    <xf numFmtId="3" fontId="4" fillId="0" borderId="5" xfId="0" applyNumberFormat="1" applyFont="1" applyFill="1" applyBorder="1" applyAlignment="1" applyProtection="1">
      <alignment horizontal="right"/>
    </xf>
    <xf numFmtId="3" fontId="4" fillId="0" borderId="6" xfId="0" applyNumberFormat="1" applyFont="1" applyFill="1" applyBorder="1" applyAlignment="1" applyProtection="1">
      <alignment horizontal="right"/>
    </xf>
    <xf numFmtId="3" fontId="4" fillId="0" borderId="1" xfId="0" applyNumberFormat="1" applyFont="1" applyFill="1" applyBorder="1" applyAlignment="1" applyProtection="1"/>
    <xf numFmtId="165" fontId="4" fillId="0" borderId="1" xfId="0" applyNumberFormat="1" applyFont="1" applyFill="1" applyBorder="1" applyAlignment="1" applyProtection="1"/>
    <xf numFmtId="165" fontId="4" fillId="0" borderId="1" xfId="0" applyNumberFormat="1" applyFont="1" applyFill="1" applyBorder="1" applyAlignment="1" applyProtection="1">
      <alignment horizontal="right"/>
    </xf>
    <xf numFmtId="165" fontId="4" fillId="0" borderId="4" xfId="0" applyNumberFormat="1" applyFont="1" applyFill="1" applyBorder="1" applyAlignment="1" applyProtection="1">
      <alignment horizontal="right"/>
    </xf>
    <xf numFmtId="165" fontId="4" fillId="0" borderId="5" xfId="0" applyNumberFormat="1" applyFont="1" applyFill="1" applyBorder="1" applyAlignment="1" applyProtection="1">
      <alignment horizontal="right"/>
    </xf>
    <xf numFmtId="165" fontId="4" fillId="0" borderId="6" xfId="0" applyNumberFormat="1" applyFont="1" applyFill="1" applyBorder="1" applyAlignment="1" applyProtection="1">
      <alignment horizontal="right"/>
    </xf>
    <xf numFmtId="164" fontId="4" fillId="0" borderId="1" xfId="0" applyNumberFormat="1" applyFont="1" applyFill="1" applyBorder="1" applyAlignment="1" applyProtection="1">
      <alignment horizontal="right" vertical="center"/>
    </xf>
    <xf numFmtId="165" fontId="4" fillId="0" borderId="1" xfId="0" applyNumberFormat="1" applyFont="1" applyFill="1" applyBorder="1" applyAlignment="1" applyProtection="1">
      <alignment horizontal="right" vertical="center"/>
    </xf>
    <xf numFmtId="3" fontId="4" fillId="0" borderId="4" xfId="0" applyNumberFormat="1" applyFont="1" applyFill="1" applyBorder="1" applyAlignment="1" applyProtection="1">
      <alignment horizontal="center"/>
    </xf>
    <xf numFmtId="3" fontId="4" fillId="0" borderId="5" xfId="0" applyNumberFormat="1" applyFont="1" applyFill="1" applyBorder="1" applyAlignment="1" applyProtection="1">
      <alignment horizontal="center"/>
    </xf>
    <xf numFmtId="3" fontId="4" fillId="0" borderId="6" xfId="0" applyNumberFormat="1" applyFont="1" applyFill="1" applyBorder="1" applyAlignment="1" applyProtection="1">
      <alignment horizontal="center"/>
    </xf>
    <xf numFmtId="165" fontId="4" fillId="0" borderId="1" xfId="0" applyNumberFormat="1" applyFont="1" applyFill="1" applyBorder="1" applyAlignment="1" applyProtection="1">
      <alignment horizontal="center"/>
    </xf>
    <xf numFmtId="0" fontId="2" fillId="0" borderId="2" xfId="0" applyFont="1" applyBorder="1" applyProtection="1"/>
    <xf numFmtId="0" fontId="2" fillId="0" borderId="3" xfId="0" applyFont="1" applyBorder="1" applyProtection="1"/>
    <xf numFmtId="3" fontId="2" fillId="0" borderId="3" xfId="0" applyNumberFormat="1" applyFont="1" applyBorder="1" applyProtection="1"/>
    <xf numFmtId="164" fontId="2" fillId="0" borderId="3" xfId="0" applyNumberFormat="1" applyFont="1" applyBorder="1" applyProtection="1"/>
    <xf numFmtId="165" fontId="2" fillId="0" borderId="3" xfId="0" applyNumberFormat="1" applyFont="1" applyBorder="1" applyProtection="1"/>
    <xf numFmtId="165" fontId="0" fillId="0" borderId="1" xfId="0" applyNumberFormat="1" applyFont="1" applyBorder="1" applyProtection="1"/>
    <xf numFmtId="0" fontId="0" fillId="0" borderId="3" xfId="0" applyBorder="1" applyProtection="1"/>
    <xf numFmtId="3" fontId="0" fillId="0" borderId="3" xfId="0" applyNumberFormat="1" applyBorder="1" applyProtection="1"/>
    <xf numFmtId="164" fontId="0" fillId="0" borderId="3" xfId="0" applyNumberFormat="1" applyBorder="1" applyProtection="1"/>
    <xf numFmtId="165" fontId="0" fillId="0" borderId="3" xfId="0" applyNumberFormat="1" applyBorder="1" applyProtection="1"/>
    <xf numFmtId="164" fontId="4" fillId="0" borderId="3" xfId="0" applyNumberFormat="1" applyFont="1" applyFill="1" applyBorder="1" applyAlignment="1" applyProtection="1"/>
    <xf numFmtId="0" fontId="3" fillId="2" borderId="4" xfId="0" applyFont="1" applyFill="1" applyBorder="1" applyAlignment="1" applyProtection="1">
      <alignment horizontal="left" vertical="top" wrapText="1"/>
    </xf>
    <xf numFmtId="0" fontId="3" fillId="2" borderId="5" xfId="0" applyFont="1" applyFill="1" applyBorder="1" applyAlignment="1" applyProtection="1">
      <alignment horizontal="left" vertical="top" wrapText="1"/>
    </xf>
    <xf numFmtId="0" fontId="3" fillId="2" borderId="6" xfId="0" applyFont="1" applyFill="1" applyBorder="1" applyAlignment="1" applyProtection="1">
      <alignment horizontal="left" vertical="top" wrapText="1"/>
    </xf>
    <xf numFmtId="0" fontId="3" fillId="2" borderId="4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 applyProtection="1">
      <alignment horizontal="center" vertical="top" wrapText="1"/>
    </xf>
    <xf numFmtId="0" fontId="3" fillId="2" borderId="6" xfId="0" applyFont="1" applyFill="1" applyBorder="1" applyAlignment="1" applyProtection="1">
      <alignment horizontal="center" vertical="top" wrapText="1"/>
    </xf>
    <xf numFmtId="0" fontId="3" fillId="2" borderId="5" xfId="0" applyFont="1" applyFill="1" applyBorder="1" applyAlignment="1" applyProtection="1">
      <alignment horizontal="center" vertical="top" wrapText="1"/>
    </xf>
    <xf numFmtId="3" fontId="0" fillId="2" borderId="4" xfId="0" applyNumberFormat="1" applyFill="1" applyBorder="1" applyProtection="1"/>
    <xf numFmtId="3" fontId="0" fillId="2" borderId="5" xfId="0" applyNumberFormat="1" applyFill="1" applyBorder="1" applyProtection="1"/>
    <xf numFmtId="164" fontId="0" fillId="2" borderId="5" xfId="0" applyNumberFormat="1" applyFill="1" applyBorder="1" applyProtection="1"/>
    <xf numFmtId="0" fontId="0" fillId="0" borderId="1" xfId="0" applyBorder="1" applyAlignment="1" applyProtection="1">
      <alignment horizontal="left" vertical="center" wrapText="1"/>
    </xf>
    <xf numFmtId="165" fontId="0" fillId="0" borderId="1" xfId="0" applyNumberForma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165" fontId="4" fillId="0" borderId="4" xfId="1" applyNumberFormat="1" applyFont="1" applyFill="1" applyBorder="1" applyAlignment="1" applyProtection="1">
      <alignment horizontal="center" vertical="center"/>
    </xf>
    <xf numFmtId="165" fontId="4" fillId="0" borderId="5" xfId="1" applyNumberFormat="1" applyFont="1" applyFill="1" applyBorder="1" applyAlignment="1" applyProtection="1">
      <alignment horizontal="center" vertical="center"/>
    </xf>
    <xf numFmtId="165" fontId="4" fillId="0" borderId="6" xfId="1" applyNumberFormat="1" applyFont="1" applyFill="1" applyBorder="1" applyAlignment="1" applyProtection="1">
      <alignment horizontal="center" vertical="center"/>
    </xf>
    <xf numFmtId="3" fontId="0" fillId="0" borderId="2" xfId="0" applyNumberFormat="1" applyBorder="1" applyProtection="1"/>
    <xf numFmtId="165" fontId="0" fillId="0" borderId="1" xfId="0" applyNumberFormat="1" applyBorder="1" applyAlignment="1" applyProtection="1">
      <alignment horizontal="right" vertical="center"/>
    </xf>
    <xf numFmtId="0" fontId="0" fillId="0" borderId="0" xfId="0" applyProtection="1"/>
    <xf numFmtId="3" fontId="0" fillId="0" borderId="0" xfId="0" applyNumberFormat="1" applyProtection="1"/>
    <xf numFmtId="164" fontId="0" fillId="0" borderId="0" xfId="0" applyNumberFormat="1" applyProtection="1"/>
    <xf numFmtId="165" fontId="0" fillId="0" borderId="0" xfId="0" applyNumberFormat="1" applyProtection="1"/>
    <xf numFmtId="166" fontId="0" fillId="0" borderId="0" xfId="0" applyNumberFormat="1" applyProtection="1"/>
    <xf numFmtId="0" fontId="2" fillId="0" borderId="0" xfId="0" applyFont="1" applyProtection="1"/>
    <xf numFmtId="0" fontId="0" fillId="0" borderId="13" xfId="0" applyFont="1" applyBorder="1" applyAlignment="1" applyProtection="1"/>
    <xf numFmtId="0" fontId="0" fillId="0" borderId="14" xfId="0" applyFont="1" applyBorder="1" applyAlignment="1" applyProtection="1"/>
    <xf numFmtId="165" fontId="2" fillId="0" borderId="8" xfId="0" applyNumberFormat="1" applyFont="1" applyFill="1" applyBorder="1" applyProtection="1"/>
    <xf numFmtId="0" fontId="0" fillId="0" borderId="15" xfId="0" applyFont="1" applyBorder="1" applyAlignment="1" applyProtection="1"/>
    <xf numFmtId="0" fontId="0" fillId="0" borderId="1" xfId="0" applyFont="1" applyBorder="1" applyAlignment="1" applyProtection="1"/>
    <xf numFmtId="0" fontId="0" fillId="0" borderId="9" xfId="0" applyFont="1" applyBorder="1" applyAlignment="1" applyProtection="1"/>
    <xf numFmtId="0" fontId="0" fillId="0" borderId="5" xfId="0" applyBorder="1" applyAlignment="1" applyProtection="1"/>
    <xf numFmtId="166" fontId="2" fillId="0" borderId="10" xfId="0" applyNumberFormat="1" applyFont="1" applyFill="1" applyBorder="1" applyProtection="1"/>
    <xf numFmtId="0" fontId="0" fillId="0" borderId="18" xfId="0" applyFont="1" applyBorder="1" applyAlignment="1" applyProtection="1"/>
    <xf numFmtId="0" fontId="0" fillId="0" borderId="7" xfId="0" applyFont="1" applyBorder="1" applyAlignment="1" applyProtection="1"/>
    <xf numFmtId="165" fontId="2" fillId="0" borderId="10" xfId="0" applyNumberFormat="1" applyFont="1" applyBorder="1" applyProtection="1"/>
    <xf numFmtId="0" fontId="0" fillId="4" borderId="13" xfId="0" applyFill="1" applyBorder="1" applyAlignment="1" applyProtection="1"/>
    <xf numFmtId="0" fontId="0" fillId="4" borderId="14" xfId="0" applyFill="1" applyBorder="1" applyAlignment="1" applyProtection="1"/>
    <xf numFmtId="165" fontId="0" fillId="4" borderId="8" xfId="0" applyNumberFormat="1" applyFill="1" applyBorder="1" applyProtection="1"/>
    <xf numFmtId="0" fontId="0" fillId="0" borderId="16" xfId="0" applyBorder="1" applyAlignment="1" applyProtection="1"/>
    <xf numFmtId="0" fontId="0" fillId="0" borderId="17" xfId="0" applyBorder="1" applyAlignment="1" applyProtection="1"/>
    <xf numFmtId="165" fontId="0" fillId="0" borderId="11" xfId="0" applyNumberFormat="1" applyBorder="1" applyProtection="1"/>
    <xf numFmtId="0" fontId="0" fillId="0" borderId="0" xfId="0" applyBorder="1" applyAlignment="1" applyProtection="1"/>
    <xf numFmtId="0" fontId="5" fillId="0" borderId="0" xfId="0" applyFont="1" applyProtection="1"/>
    <xf numFmtId="0" fontId="0" fillId="0" borderId="0" xfId="0" applyFont="1" applyProtection="1"/>
    <xf numFmtId="0" fontId="4" fillId="3" borderId="1" xfId="0" applyFont="1" applyFill="1" applyBorder="1" applyAlignment="1" applyProtection="1">
      <alignment vertical="center"/>
      <protection locked="0"/>
    </xf>
    <xf numFmtId="164" fontId="4" fillId="3" borderId="1" xfId="1" applyNumberFormat="1" applyFont="1" applyFill="1" applyBorder="1" applyAlignment="1" applyProtection="1">
      <alignment horizontal="right" vertical="center"/>
      <protection locked="0"/>
    </xf>
    <xf numFmtId="164" fontId="4" fillId="3" borderId="1" xfId="0" applyNumberFormat="1" applyFont="1" applyFill="1" applyBorder="1" applyAlignment="1" applyProtection="1">
      <alignment horizontal="right" vertical="center"/>
      <protection locked="0"/>
    </xf>
    <xf numFmtId="165" fontId="4" fillId="3" borderId="1" xfId="0" applyNumberFormat="1" applyFont="1" applyFill="1" applyBorder="1" applyAlignment="1" applyProtection="1">
      <alignment horizontal="right" vertical="center"/>
      <protection locked="0"/>
    </xf>
    <xf numFmtId="165" fontId="4" fillId="3" borderId="1" xfId="1" applyNumberFormat="1" applyFont="1" applyFill="1" applyBorder="1" applyAlignment="1" applyProtection="1">
      <alignment horizontal="center" vertical="center"/>
      <protection locked="0"/>
    </xf>
    <xf numFmtId="10" fontId="2" fillId="3" borderId="12" xfId="0" applyNumberFormat="1" applyFont="1" applyFill="1" applyBorder="1" applyProtection="1"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tabSelected="1" zoomScale="90" zoomScaleNormal="90" workbookViewId="0">
      <selection sqref="A1:T33"/>
    </sheetView>
  </sheetViews>
  <sheetFormatPr defaultRowHeight="15" x14ac:dyDescent="0.25"/>
  <cols>
    <col min="1" max="1" width="9.5703125" bestFit="1" customWidth="1"/>
    <col min="2" max="2" width="28.140625" bestFit="1" customWidth="1"/>
    <col min="3" max="3" width="22.28515625" customWidth="1"/>
    <col min="4" max="4" width="7.85546875" style="1" bestFit="1" customWidth="1"/>
    <col min="5" max="5" width="19.85546875" style="3" customWidth="1"/>
    <col min="6" max="6" width="14.140625" style="3" customWidth="1"/>
    <col min="7" max="10" width="9.5703125" style="4" customWidth="1"/>
    <col min="11" max="11" width="7.5703125" style="4" customWidth="1"/>
    <col min="12" max="12" width="4.85546875" style="4" customWidth="1"/>
    <col min="13" max="13" width="6.7109375" style="1" hidden="1" customWidth="1"/>
    <col min="14" max="17" width="12.42578125" style="1" customWidth="1"/>
    <col min="18" max="18" width="20.7109375" style="3" customWidth="1"/>
    <col min="19" max="19" width="17.28515625" style="3" customWidth="1"/>
    <col min="20" max="20" width="24.140625" style="3" customWidth="1"/>
  </cols>
  <sheetData>
    <row r="1" spans="1:20" s="2" customFormat="1" ht="47.25" customHeight="1" x14ac:dyDescent="0.25">
      <c r="A1" s="5" t="s">
        <v>14</v>
      </c>
      <c r="B1" s="6" t="s">
        <v>13</v>
      </c>
      <c r="C1" s="5" t="s">
        <v>8</v>
      </c>
      <c r="D1" s="7" t="s">
        <v>15</v>
      </c>
      <c r="E1" s="8" t="s">
        <v>31</v>
      </c>
      <c r="F1" s="8" t="s">
        <v>50</v>
      </c>
      <c r="G1" s="9" t="s">
        <v>18</v>
      </c>
      <c r="H1" s="9" t="s">
        <v>19</v>
      </c>
      <c r="I1" s="9" t="s">
        <v>20</v>
      </c>
      <c r="J1" s="9" t="s">
        <v>21</v>
      </c>
      <c r="K1" s="10" t="s">
        <v>22</v>
      </c>
      <c r="L1" s="11"/>
      <c r="M1" s="12"/>
      <c r="N1" s="7" t="s">
        <v>23</v>
      </c>
      <c r="O1" s="7" t="s">
        <v>24</v>
      </c>
      <c r="P1" s="7" t="s">
        <v>25</v>
      </c>
      <c r="Q1" s="7" t="s">
        <v>46</v>
      </c>
      <c r="R1" s="8" t="s">
        <v>16</v>
      </c>
      <c r="S1" s="8" t="s">
        <v>17</v>
      </c>
      <c r="T1" s="8" t="s">
        <v>26</v>
      </c>
    </row>
    <row r="2" spans="1:20" x14ac:dyDescent="0.25">
      <c r="A2" s="13">
        <v>1</v>
      </c>
      <c r="B2" s="14" t="s">
        <v>0</v>
      </c>
      <c r="C2" s="87"/>
      <c r="D2" s="15">
        <v>49</v>
      </c>
      <c r="E2" s="88"/>
      <c r="F2" s="16"/>
      <c r="G2" s="90"/>
      <c r="H2" s="90"/>
      <c r="I2" s="90"/>
      <c r="J2" s="90"/>
      <c r="K2" s="17">
        <v>3824</v>
      </c>
      <c r="L2" s="18"/>
      <c r="M2" s="19"/>
      <c r="N2" s="20">
        <v>4125</v>
      </c>
      <c r="O2" s="20">
        <v>81994</v>
      </c>
      <c r="P2" s="20">
        <v>49157</v>
      </c>
      <c r="Q2" s="20"/>
      <c r="R2" s="21">
        <f t="shared" ref="R2:R14" si="0">D2*E2</f>
        <v>0</v>
      </c>
      <c r="S2" s="21">
        <f>K2*G2+N2*H2+O2*I2+P2*J2</f>
        <v>0</v>
      </c>
      <c r="T2" s="21">
        <f t="shared" ref="T2:T14" si="1">SUM(R2:S2)</f>
        <v>0</v>
      </c>
    </row>
    <row r="3" spans="1:20" x14ac:dyDescent="0.25">
      <c r="A3" s="13">
        <v>2</v>
      </c>
      <c r="B3" s="14" t="s">
        <v>1</v>
      </c>
      <c r="C3" s="87"/>
      <c r="D3" s="15">
        <v>30</v>
      </c>
      <c r="E3" s="88"/>
      <c r="F3" s="16"/>
      <c r="G3" s="22"/>
      <c r="H3" s="22"/>
      <c r="I3" s="90"/>
      <c r="J3" s="90"/>
      <c r="K3" s="23"/>
      <c r="L3" s="24"/>
      <c r="M3" s="25"/>
      <c r="N3" s="20"/>
      <c r="O3" s="20">
        <v>24885</v>
      </c>
      <c r="P3" s="20">
        <v>11146</v>
      </c>
      <c r="Q3" s="20"/>
      <c r="R3" s="21">
        <f t="shared" si="0"/>
        <v>0</v>
      </c>
      <c r="S3" s="21">
        <f>M3*G3+N3*H3+O3*I3+P3*J3</f>
        <v>0</v>
      </c>
      <c r="T3" s="21">
        <f t="shared" si="1"/>
        <v>0</v>
      </c>
    </row>
    <row r="4" spans="1:20" x14ac:dyDescent="0.25">
      <c r="A4" s="13">
        <v>3</v>
      </c>
      <c r="B4" s="14" t="s">
        <v>2</v>
      </c>
      <c r="C4" s="87"/>
      <c r="D4" s="15">
        <v>36</v>
      </c>
      <c r="E4" s="89"/>
      <c r="F4" s="26"/>
      <c r="G4" s="22"/>
      <c r="H4" s="22"/>
      <c r="I4" s="90"/>
      <c r="J4" s="22"/>
      <c r="K4" s="23"/>
      <c r="L4" s="24"/>
      <c r="M4" s="25"/>
      <c r="N4" s="20"/>
      <c r="O4" s="20">
        <v>16555</v>
      </c>
      <c r="P4" s="20"/>
      <c r="Q4" s="20"/>
      <c r="R4" s="21">
        <f t="shared" si="0"/>
        <v>0</v>
      </c>
      <c r="S4" s="21">
        <f>M4*G4+N4*H4+O4*I4+P4*J4</f>
        <v>0</v>
      </c>
      <c r="T4" s="21">
        <f t="shared" si="1"/>
        <v>0</v>
      </c>
    </row>
    <row r="5" spans="1:20" x14ac:dyDescent="0.25">
      <c r="A5" s="13">
        <v>4</v>
      </c>
      <c r="B5" s="14" t="s">
        <v>3</v>
      </c>
      <c r="C5" s="87"/>
      <c r="D5" s="15">
        <v>79</v>
      </c>
      <c r="E5" s="89"/>
      <c r="F5" s="26"/>
      <c r="G5" s="22"/>
      <c r="H5" s="22"/>
      <c r="I5" s="90"/>
      <c r="J5" s="22"/>
      <c r="K5" s="23"/>
      <c r="L5" s="24"/>
      <c r="M5" s="25"/>
      <c r="N5" s="20"/>
      <c r="O5" s="20">
        <v>26734</v>
      </c>
      <c r="P5" s="20"/>
      <c r="Q5" s="20"/>
      <c r="R5" s="21">
        <f t="shared" si="0"/>
        <v>0</v>
      </c>
      <c r="S5" s="21">
        <f>M5*G5+N5*H5+O5*I5+P5*J5</f>
        <v>0</v>
      </c>
      <c r="T5" s="21">
        <f t="shared" si="1"/>
        <v>0</v>
      </c>
    </row>
    <row r="6" spans="1:20" x14ac:dyDescent="0.25">
      <c r="A6" s="13">
        <v>5</v>
      </c>
      <c r="B6" s="14" t="s">
        <v>4</v>
      </c>
      <c r="C6" s="87"/>
      <c r="D6" s="15">
        <v>17</v>
      </c>
      <c r="E6" s="89"/>
      <c r="F6" s="26"/>
      <c r="G6" s="22"/>
      <c r="H6" s="22"/>
      <c r="I6" s="90"/>
      <c r="J6" s="22"/>
      <c r="K6" s="23"/>
      <c r="L6" s="24"/>
      <c r="M6" s="25"/>
      <c r="N6" s="20"/>
      <c r="O6" s="20">
        <v>31416</v>
      </c>
      <c r="P6" s="20"/>
      <c r="Q6" s="20"/>
      <c r="R6" s="21">
        <f t="shared" si="0"/>
        <v>0</v>
      </c>
      <c r="S6" s="21">
        <f>M6*G6+N6*H6+O6*I6+P6*J6</f>
        <v>0</v>
      </c>
      <c r="T6" s="21">
        <f t="shared" si="1"/>
        <v>0</v>
      </c>
    </row>
    <row r="7" spans="1:20" x14ac:dyDescent="0.25">
      <c r="A7" s="13">
        <v>6</v>
      </c>
      <c r="B7" s="14" t="s">
        <v>5</v>
      </c>
      <c r="C7" s="87"/>
      <c r="D7" s="15">
        <v>13</v>
      </c>
      <c r="E7" s="89"/>
      <c r="F7" s="26"/>
      <c r="G7" s="22"/>
      <c r="H7" s="22"/>
      <c r="I7" s="90"/>
      <c r="J7" s="90"/>
      <c r="K7" s="23"/>
      <c r="L7" s="24"/>
      <c r="M7" s="25"/>
      <c r="N7" s="20"/>
      <c r="O7" s="20">
        <v>1261</v>
      </c>
      <c r="P7" s="20">
        <v>3506</v>
      </c>
      <c r="Q7" s="20"/>
      <c r="R7" s="21">
        <f t="shared" si="0"/>
        <v>0</v>
      </c>
      <c r="S7" s="21">
        <f>M7*G7+N7*H7+O7*I7+P7*J7</f>
        <v>0</v>
      </c>
      <c r="T7" s="21">
        <f t="shared" si="1"/>
        <v>0</v>
      </c>
    </row>
    <row r="8" spans="1:20" x14ac:dyDescent="0.25">
      <c r="A8" s="13">
        <v>7</v>
      </c>
      <c r="B8" s="14" t="s">
        <v>6</v>
      </c>
      <c r="C8" s="87"/>
      <c r="D8" s="15">
        <v>1</v>
      </c>
      <c r="E8" s="88"/>
      <c r="F8" s="16"/>
      <c r="G8" s="90"/>
      <c r="H8" s="90"/>
      <c r="I8" s="90"/>
      <c r="J8" s="90"/>
      <c r="K8" s="17">
        <v>58</v>
      </c>
      <c r="L8" s="18"/>
      <c r="M8" s="19"/>
      <c r="N8" s="20">
        <v>90</v>
      </c>
      <c r="O8" s="20">
        <v>9991</v>
      </c>
      <c r="P8" s="20">
        <v>2345</v>
      </c>
      <c r="Q8" s="20"/>
      <c r="R8" s="21">
        <f t="shared" si="0"/>
        <v>0</v>
      </c>
      <c r="S8" s="21">
        <f>K8*G8+N8*H8+O8*I8+P8*J8</f>
        <v>0</v>
      </c>
      <c r="T8" s="21">
        <f t="shared" si="1"/>
        <v>0</v>
      </c>
    </row>
    <row r="9" spans="1:20" x14ac:dyDescent="0.25">
      <c r="A9" s="13">
        <v>8</v>
      </c>
      <c r="B9" s="14" t="s">
        <v>45</v>
      </c>
      <c r="C9" s="87"/>
      <c r="D9" s="15">
        <v>1</v>
      </c>
      <c r="E9" s="88"/>
      <c r="F9" s="88"/>
      <c r="G9" s="27"/>
      <c r="H9" s="27"/>
      <c r="I9" s="27"/>
      <c r="J9" s="27"/>
      <c r="K9" s="28"/>
      <c r="L9" s="29"/>
      <c r="M9" s="30"/>
      <c r="N9" s="20"/>
      <c r="O9" s="20"/>
      <c r="P9" s="20"/>
      <c r="Q9" s="20">
        <v>1</v>
      </c>
      <c r="R9" s="21">
        <f t="shared" si="0"/>
        <v>0</v>
      </c>
      <c r="S9" s="21">
        <f>Q9*F9</f>
        <v>0</v>
      </c>
      <c r="T9" s="21">
        <f t="shared" si="1"/>
        <v>0</v>
      </c>
    </row>
    <row r="10" spans="1:20" x14ac:dyDescent="0.25">
      <c r="A10" s="13">
        <v>9</v>
      </c>
      <c r="B10" s="14" t="s">
        <v>9</v>
      </c>
      <c r="C10" s="87"/>
      <c r="D10" s="15">
        <v>18</v>
      </c>
      <c r="E10" s="88"/>
      <c r="F10" s="16"/>
      <c r="G10" s="22"/>
      <c r="H10" s="22"/>
      <c r="I10" s="27"/>
      <c r="J10" s="27"/>
      <c r="K10" s="23"/>
      <c r="L10" s="24"/>
      <c r="M10" s="25"/>
      <c r="N10" s="20"/>
      <c r="O10" s="20"/>
      <c r="P10" s="20"/>
      <c r="Q10" s="20"/>
      <c r="R10" s="21">
        <f t="shared" si="0"/>
        <v>0</v>
      </c>
      <c r="S10" s="31"/>
      <c r="T10" s="21">
        <f t="shared" si="1"/>
        <v>0</v>
      </c>
    </row>
    <row r="11" spans="1:20" x14ac:dyDescent="0.25">
      <c r="A11" s="13">
        <v>10</v>
      </c>
      <c r="B11" s="14" t="s">
        <v>10</v>
      </c>
      <c r="C11" s="87"/>
      <c r="D11" s="15">
        <v>5</v>
      </c>
      <c r="E11" s="88"/>
      <c r="F11" s="16"/>
      <c r="G11" s="22"/>
      <c r="H11" s="22"/>
      <c r="I11" s="27"/>
      <c r="J11" s="27"/>
      <c r="K11" s="23"/>
      <c r="L11" s="24"/>
      <c r="M11" s="25"/>
      <c r="N11" s="20"/>
      <c r="O11" s="20"/>
      <c r="P11" s="20"/>
      <c r="Q11" s="20"/>
      <c r="R11" s="21">
        <f t="shared" si="0"/>
        <v>0</v>
      </c>
      <c r="S11" s="31"/>
      <c r="T11" s="21">
        <f t="shared" si="1"/>
        <v>0</v>
      </c>
    </row>
    <row r="12" spans="1:20" x14ac:dyDescent="0.25">
      <c r="A12" s="13">
        <v>11</v>
      </c>
      <c r="B12" s="14" t="s">
        <v>11</v>
      </c>
      <c r="C12" s="87"/>
      <c r="D12" s="15">
        <v>2</v>
      </c>
      <c r="E12" s="88"/>
      <c r="F12" s="16"/>
      <c r="G12" s="22"/>
      <c r="H12" s="22"/>
      <c r="I12" s="27"/>
      <c r="J12" s="27"/>
      <c r="K12" s="23"/>
      <c r="L12" s="24"/>
      <c r="M12" s="25"/>
      <c r="N12" s="20"/>
      <c r="O12" s="20"/>
      <c r="P12" s="20"/>
      <c r="Q12" s="20"/>
      <c r="R12" s="21">
        <f t="shared" si="0"/>
        <v>0</v>
      </c>
      <c r="S12" s="31"/>
      <c r="T12" s="21">
        <f t="shared" si="1"/>
        <v>0</v>
      </c>
    </row>
    <row r="13" spans="1:20" x14ac:dyDescent="0.25">
      <c r="A13" s="13">
        <v>12</v>
      </c>
      <c r="B13" s="14" t="s">
        <v>12</v>
      </c>
      <c r="C13" s="87"/>
      <c r="D13" s="15">
        <v>3</v>
      </c>
      <c r="E13" s="88"/>
      <c r="F13" s="16"/>
      <c r="G13" s="22"/>
      <c r="H13" s="22"/>
      <c r="I13" s="27"/>
      <c r="J13" s="27"/>
      <c r="K13" s="23"/>
      <c r="L13" s="24"/>
      <c r="M13" s="25"/>
      <c r="N13" s="20"/>
      <c r="O13" s="20"/>
      <c r="P13" s="20"/>
      <c r="Q13" s="20"/>
      <c r="R13" s="21">
        <f t="shared" si="0"/>
        <v>0</v>
      </c>
      <c r="S13" s="31"/>
      <c r="T13" s="21">
        <f t="shared" si="1"/>
        <v>0</v>
      </c>
    </row>
    <row r="14" spans="1:20" x14ac:dyDescent="0.25">
      <c r="A14" s="13">
        <v>13</v>
      </c>
      <c r="B14" s="14" t="s">
        <v>7</v>
      </c>
      <c r="C14" s="87"/>
      <c r="D14" s="15">
        <v>0</v>
      </c>
      <c r="E14" s="88"/>
      <c r="F14" s="16"/>
      <c r="G14" s="22"/>
      <c r="H14" s="22"/>
      <c r="I14" s="27"/>
      <c r="J14" s="27"/>
      <c r="K14" s="23"/>
      <c r="L14" s="24"/>
      <c r="M14" s="25"/>
      <c r="N14" s="20"/>
      <c r="O14" s="20"/>
      <c r="P14" s="20"/>
      <c r="Q14" s="20"/>
      <c r="R14" s="21">
        <f t="shared" si="0"/>
        <v>0</v>
      </c>
      <c r="S14" s="31"/>
      <c r="T14" s="21">
        <f t="shared" si="1"/>
        <v>0</v>
      </c>
    </row>
    <row r="15" spans="1:20" x14ac:dyDescent="0.25">
      <c r="A15" s="32" t="s">
        <v>27</v>
      </c>
      <c r="B15" s="33"/>
      <c r="C15" s="33"/>
      <c r="D15" s="34"/>
      <c r="E15" s="35"/>
      <c r="F15" s="35"/>
      <c r="G15" s="36"/>
      <c r="H15" s="36"/>
      <c r="I15" s="36"/>
      <c r="J15" s="36"/>
      <c r="K15" s="36"/>
      <c r="L15" s="36"/>
      <c r="M15" s="34"/>
      <c r="N15" s="34"/>
      <c r="O15" s="34"/>
      <c r="P15" s="34"/>
      <c r="Q15" s="34"/>
      <c r="R15" s="36"/>
      <c r="S15" s="36"/>
      <c r="T15" s="37">
        <f>SUM(T2:T14)</f>
        <v>0</v>
      </c>
    </row>
    <row r="16" spans="1:20" x14ac:dyDescent="0.25">
      <c r="A16" s="38"/>
      <c r="B16" s="38"/>
      <c r="C16" s="38"/>
      <c r="D16" s="39"/>
      <c r="E16" s="40"/>
      <c r="F16" s="40"/>
      <c r="G16" s="41"/>
      <c r="H16" s="41"/>
      <c r="I16" s="41"/>
      <c r="J16" s="41"/>
      <c r="K16" s="41"/>
      <c r="L16" s="41"/>
      <c r="M16" s="39"/>
      <c r="N16" s="39"/>
      <c r="O16" s="39"/>
      <c r="P16" s="39"/>
      <c r="Q16" s="39"/>
      <c r="R16" s="40"/>
      <c r="S16" s="40"/>
      <c r="T16" s="42"/>
    </row>
    <row r="17" spans="1:20" ht="45" customHeight="1" x14ac:dyDescent="0.25">
      <c r="A17" s="43" t="s">
        <v>28</v>
      </c>
      <c r="B17" s="44"/>
      <c r="C17" s="44"/>
      <c r="D17" s="45"/>
      <c r="E17" s="5" t="s">
        <v>30</v>
      </c>
      <c r="F17" s="46"/>
      <c r="G17" s="47" t="s">
        <v>29</v>
      </c>
      <c r="H17" s="48"/>
      <c r="I17" s="47" t="s">
        <v>33</v>
      </c>
      <c r="J17" s="48"/>
      <c r="K17" s="47" t="s">
        <v>32</v>
      </c>
      <c r="L17" s="49"/>
      <c r="M17" s="48"/>
      <c r="N17" s="50"/>
      <c r="O17" s="51"/>
      <c r="P17" s="51"/>
      <c r="Q17" s="51"/>
      <c r="R17" s="52"/>
      <c r="S17" s="52"/>
      <c r="T17" s="8" t="s">
        <v>26</v>
      </c>
    </row>
    <row r="18" spans="1:20" ht="30" customHeight="1" x14ac:dyDescent="0.25">
      <c r="A18" s="53" t="s">
        <v>42</v>
      </c>
      <c r="B18" s="53"/>
      <c r="C18" s="53"/>
      <c r="D18" s="53"/>
      <c r="E18" s="54">
        <f>G18/8</f>
        <v>0</v>
      </c>
      <c r="F18" s="54"/>
      <c r="G18" s="91">
        <v>0</v>
      </c>
      <c r="H18" s="91"/>
      <c r="I18" s="55">
        <v>1</v>
      </c>
      <c r="J18" s="55"/>
      <c r="K18" s="56">
        <f>I18*G18</f>
        <v>0</v>
      </c>
      <c r="L18" s="57"/>
      <c r="M18" s="58"/>
      <c r="N18" s="59"/>
      <c r="O18" s="39"/>
      <c r="P18" s="39"/>
      <c r="Q18" s="39"/>
      <c r="R18" s="40"/>
      <c r="S18" s="40"/>
      <c r="T18" s="60">
        <f>K18</f>
        <v>0</v>
      </c>
    </row>
    <row r="19" spans="1:20" x14ac:dyDescent="0.25">
      <c r="A19" s="61"/>
      <c r="B19" s="61"/>
      <c r="C19" s="61"/>
      <c r="D19" s="62"/>
      <c r="E19" s="63"/>
      <c r="F19" s="63"/>
      <c r="G19" s="64"/>
      <c r="H19" s="64"/>
      <c r="I19" s="64"/>
      <c r="J19" s="64"/>
      <c r="K19" s="64"/>
      <c r="L19" s="64"/>
      <c r="M19" s="62"/>
      <c r="N19" s="62"/>
      <c r="O19" s="62"/>
      <c r="P19" s="62"/>
      <c r="Q19" s="62"/>
      <c r="R19" s="63"/>
      <c r="S19" s="63"/>
      <c r="T19" s="65"/>
    </row>
    <row r="20" spans="1:20" ht="15.75" thickBot="1" x14ac:dyDescent="0.3">
      <c r="A20" s="66" t="s">
        <v>39</v>
      </c>
      <c r="B20" s="61"/>
      <c r="C20" s="61"/>
      <c r="D20" s="62"/>
      <c r="E20" s="63"/>
      <c r="F20" s="63"/>
      <c r="G20" s="64"/>
      <c r="H20" s="64"/>
      <c r="I20" s="64"/>
      <c r="J20" s="64"/>
      <c r="K20" s="64"/>
      <c r="L20" s="64"/>
      <c r="M20" s="62"/>
      <c r="N20" s="62"/>
      <c r="O20" s="62"/>
      <c r="P20" s="62"/>
      <c r="Q20" s="62"/>
      <c r="R20" s="63"/>
      <c r="S20" s="63"/>
      <c r="T20" s="65"/>
    </row>
    <row r="21" spans="1:20" x14ac:dyDescent="0.25">
      <c r="A21" s="67" t="s">
        <v>43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9">
        <f>SUM(T18,T15)</f>
        <v>0</v>
      </c>
    </row>
    <row r="22" spans="1:20" x14ac:dyDescent="0.25">
      <c r="A22" s="70" t="s">
        <v>37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92">
        <v>0</v>
      </c>
    </row>
    <row r="23" spans="1:20" x14ac:dyDescent="0.25">
      <c r="A23" s="72" t="s">
        <v>40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4">
        <f>T21*T22/100</f>
        <v>0</v>
      </c>
    </row>
    <row r="24" spans="1:20" ht="15.75" thickBot="1" x14ac:dyDescent="0.3">
      <c r="A24" s="75" t="s">
        <v>48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7">
        <f>T21+T23</f>
        <v>0</v>
      </c>
    </row>
    <row r="25" spans="1:20" x14ac:dyDescent="0.25">
      <c r="A25" s="78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80">
        <f>T21*48</f>
        <v>0</v>
      </c>
    </row>
    <row r="26" spans="1:20" ht="15.75" thickBot="1" x14ac:dyDescent="0.3">
      <c r="A26" s="81" t="s">
        <v>38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3">
        <f>T24*48</f>
        <v>0</v>
      </c>
    </row>
    <row r="27" spans="1:20" x14ac:dyDescent="0.2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63"/>
    </row>
    <row r="28" spans="1:20" x14ac:dyDescent="0.25">
      <c r="A28" s="85" t="s">
        <v>34</v>
      </c>
      <c r="B28" s="61"/>
      <c r="C28" s="61"/>
      <c r="D28" s="62"/>
      <c r="E28" s="63"/>
      <c r="F28" s="63"/>
      <c r="G28" s="64"/>
      <c r="H28" s="64"/>
      <c r="I28" s="64"/>
      <c r="J28" s="64"/>
      <c r="K28" s="64"/>
      <c r="L28" s="64"/>
      <c r="M28" s="62"/>
      <c r="N28" s="62"/>
      <c r="O28" s="62"/>
      <c r="P28" s="62"/>
      <c r="Q28" s="62"/>
      <c r="R28" s="63"/>
      <c r="S28" s="63"/>
      <c r="T28" s="63"/>
    </row>
    <row r="29" spans="1:20" x14ac:dyDescent="0.25">
      <c r="A29" s="86" t="s">
        <v>41</v>
      </c>
      <c r="B29" s="61"/>
      <c r="C29" s="61"/>
      <c r="D29" s="62"/>
      <c r="E29" s="63"/>
      <c r="F29" s="63"/>
      <c r="G29" s="64"/>
      <c r="H29" s="64"/>
      <c r="I29" s="64"/>
      <c r="J29" s="64"/>
      <c r="K29" s="64"/>
      <c r="L29" s="64"/>
      <c r="M29" s="62"/>
      <c r="N29" s="62"/>
      <c r="O29" s="62"/>
      <c r="P29" s="62"/>
      <c r="Q29" s="62"/>
      <c r="R29" s="63"/>
      <c r="S29" s="63"/>
      <c r="T29" s="63"/>
    </row>
    <row r="30" spans="1:20" x14ac:dyDescent="0.25">
      <c r="A30" s="61" t="s">
        <v>35</v>
      </c>
      <c r="B30" s="61"/>
      <c r="C30" s="61"/>
      <c r="D30" s="62"/>
      <c r="E30" s="63"/>
      <c r="F30" s="63"/>
      <c r="G30" s="64"/>
      <c r="H30" s="64"/>
      <c r="I30" s="64"/>
      <c r="J30" s="64"/>
      <c r="K30" s="64"/>
      <c r="L30" s="64"/>
      <c r="M30" s="62"/>
      <c r="N30" s="62"/>
      <c r="O30" s="62"/>
      <c r="P30" s="62"/>
      <c r="Q30" s="62"/>
      <c r="R30" s="63"/>
      <c r="S30" s="63"/>
      <c r="T30" s="63"/>
    </row>
    <row r="31" spans="1:20" x14ac:dyDescent="0.25">
      <c r="A31" s="61" t="s">
        <v>49</v>
      </c>
      <c r="B31" s="61"/>
      <c r="C31" s="61"/>
      <c r="D31" s="62"/>
      <c r="E31" s="63"/>
      <c r="F31" s="63"/>
      <c r="G31" s="64"/>
      <c r="H31" s="64"/>
      <c r="I31" s="64"/>
      <c r="J31" s="64"/>
      <c r="K31" s="64"/>
      <c r="L31" s="64"/>
      <c r="M31" s="62"/>
      <c r="N31" s="62"/>
      <c r="O31" s="62"/>
      <c r="P31" s="62"/>
      <c r="Q31" s="62"/>
      <c r="R31" s="63"/>
      <c r="S31" s="63"/>
      <c r="T31" s="63"/>
    </row>
    <row r="32" spans="1:20" x14ac:dyDescent="0.25">
      <c r="A32" s="61" t="s">
        <v>47</v>
      </c>
      <c r="B32" s="61"/>
      <c r="C32" s="61"/>
      <c r="D32" s="62"/>
      <c r="E32" s="63"/>
      <c r="F32" s="63"/>
      <c r="G32" s="64"/>
      <c r="H32" s="64"/>
      <c r="I32" s="64"/>
      <c r="J32" s="64"/>
      <c r="K32" s="64"/>
      <c r="L32" s="64"/>
      <c r="M32" s="62"/>
      <c r="N32" s="62"/>
      <c r="O32" s="62"/>
      <c r="P32" s="62"/>
      <c r="Q32" s="62"/>
      <c r="R32" s="63"/>
      <c r="S32" s="63"/>
      <c r="T32" s="63"/>
    </row>
    <row r="33" spans="1:20" x14ac:dyDescent="0.25">
      <c r="A33" s="61" t="s">
        <v>44</v>
      </c>
      <c r="B33" s="61"/>
      <c r="C33" s="61"/>
      <c r="D33" s="62"/>
      <c r="E33" s="63"/>
      <c r="F33" s="63"/>
      <c r="G33" s="64"/>
      <c r="H33" s="64"/>
      <c r="I33" s="64"/>
      <c r="J33" s="64"/>
      <c r="K33" s="64"/>
      <c r="L33" s="64"/>
      <c r="M33" s="62"/>
      <c r="N33" s="62"/>
      <c r="O33" s="62"/>
      <c r="P33" s="62"/>
      <c r="Q33" s="62"/>
      <c r="R33" s="63"/>
      <c r="S33" s="63"/>
      <c r="T33" s="63"/>
    </row>
  </sheetData>
  <sheetProtection algorithmName="SHA-512" hashValue="ZhbUsL6Gs+8RPHddMv9kv9OWXvuMXHz6bHQnu2qm2cAqhq/FaPVeu97c9RWzX2V1RMJjpED9c0NdZWyZF0Mz1Q==" saltValue="Xjf2IfLUfsvkcwRgS4vm0w==" spinCount="100000" sheet="1" objects="1" scenarios="1"/>
  <mergeCells count="28">
    <mergeCell ref="K12:M12"/>
    <mergeCell ref="K13:M13"/>
    <mergeCell ref="K14:M14"/>
    <mergeCell ref="K6:M6"/>
    <mergeCell ref="K7:M7"/>
    <mergeCell ref="K8:M8"/>
    <mergeCell ref="K10:M10"/>
    <mergeCell ref="K11:M11"/>
    <mergeCell ref="K9:M9"/>
    <mergeCell ref="K1:M1"/>
    <mergeCell ref="K2:M2"/>
    <mergeCell ref="K3:M3"/>
    <mergeCell ref="K4:M4"/>
    <mergeCell ref="K5:M5"/>
    <mergeCell ref="A22:S22"/>
    <mergeCell ref="A24:S24"/>
    <mergeCell ref="A25:S25"/>
    <mergeCell ref="A21:S21"/>
    <mergeCell ref="A26:S26"/>
    <mergeCell ref="A23:S23"/>
    <mergeCell ref="K17:M17"/>
    <mergeCell ref="K18:M18"/>
    <mergeCell ref="G17:H17"/>
    <mergeCell ref="A17:D17"/>
    <mergeCell ref="A18:D18"/>
    <mergeCell ref="G18:H18"/>
    <mergeCell ref="I17:J17"/>
    <mergeCell ref="I18:J18"/>
  </mergeCells>
  <pageMargins left="0.39370078740157483" right="0.39370078740157483" top="0.39370078740157483" bottom="0.39370078740157483" header="0.31496062992125984" footer="0.31496062992125984"/>
  <pageSetup paperSize="9" scale="5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8F33C1099E4346AC8C6D94F1B95D87" ma:contentTypeVersion="" ma:contentTypeDescription="Vytvoří nový dokument" ma:contentTypeScope="" ma:versionID="c85386b6ab72337c67f3f7aed3f5621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CC0A1A-78CE-4641-80D6-A8372ED54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CFB3AE-18CB-4056-9C79-AA27DDC6CC08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$ListId:dokumentyvz;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85D3263-538A-4C6F-9FB1-F14DC88B83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specifikace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ceny</dc:title>
  <dc:creator>Petr Chvátal</dc:creator>
  <cp:lastModifiedBy>Uživatel</cp:lastModifiedBy>
  <cp:lastPrinted>2014-10-12T11:24:26Z</cp:lastPrinted>
  <dcterms:created xsi:type="dcterms:W3CDTF">2014-09-15T13:33:51Z</dcterms:created>
  <dcterms:modified xsi:type="dcterms:W3CDTF">2023-04-13T07:18:58Z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0x010100DC8F33C1099E4346AC8C6D94F1B95D87</vt:lpwstr>
  </property>
</Properties>
</file>