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beluhov\Desktop\MR04_2019 - Obnova klimatizace\"/>
    </mc:Choice>
  </mc:AlternateContent>
  <bookViews>
    <workbookView xWindow="480" yWindow="180" windowWidth="27795" windowHeight="12525"/>
  </bookViews>
  <sheets>
    <sheet name="List1" sheetId="1" r:id="rId1"/>
    <sheet name="List2" sheetId="2" state="hidden" r:id="rId2"/>
    <sheet name="List3" sheetId="3" state="hidden" r:id="rId3"/>
  </sheets>
  <calcPr calcId="152511"/>
</workbook>
</file>

<file path=xl/calcChain.xml><?xml version="1.0" encoding="utf-8"?>
<calcChain xmlns="http://schemas.openxmlformats.org/spreadsheetml/2006/main">
  <c r="I56" i="1" l="1"/>
  <c r="I41" i="1"/>
  <c r="K56" i="1" l="1"/>
  <c r="K41" i="1"/>
  <c r="I15" i="1"/>
  <c r="K15" i="1" s="1"/>
  <c r="I5" i="1"/>
  <c r="L56" i="1" l="1"/>
  <c r="L41" i="1"/>
  <c r="K5" i="1"/>
  <c r="L15" i="1"/>
  <c r="I68" i="1"/>
  <c r="I67" i="1"/>
  <c r="K67" i="1" s="1"/>
  <c r="L67" i="1" s="1"/>
  <c r="I66" i="1"/>
  <c r="K66" i="1" s="1"/>
  <c r="L66" i="1" s="1"/>
  <c r="I65" i="1"/>
  <c r="I64" i="1"/>
  <c r="I63" i="1"/>
  <c r="K63" i="1" s="1"/>
  <c r="L63" i="1" s="1"/>
  <c r="I62" i="1"/>
  <c r="K62" i="1" s="1"/>
  <c r="L62" i="1" s="1"/>
  <c r="I61" i="1"/>
  <c r="I60" i="1"/>
  <c r="K60" i="1" s="1"/>
  <c r="L60" i="1" s="1"/>
  <c r="I59" i="1"/>
  <c r="K59" i="1" s="1"/>
  <c r="L59" i="1" s="1"/>
  <c r="I58" i="1"/>
  <c r="I57" i="1"/>
  <c r="I47" i="1"/>
  <c r="I46" i="1"/>
  <c r="K46" i="1" s="1"/>
  <c r="L46" i="1" s="1"/>
  <c r="I45" i="1"/>
  <c r="I44" i="1"/>
  <c r="I53" i="1"/>
  <c r="I51" i="1"/>
  <c r="I50" i="1"/>
  <c r="I49" i="1"/>
  <c r="K49" i="1" s="1"/>
  <c r="L49" i="1" s="1"/>
  <c r="I69" i="1" l="1"/>
  <c r="L5" i="1"/>
  <c r="K65" i="1"/>
  <c r="L65" i="1" s="1"/>
  <c r="K64" i="1"/>
  <c r="L64" i="1" s="1"/>
  <c r="K68" i="1"/>
  <c r="L68" i="1" s="1"/>
  <c r="K61" i="1"/>
  <c r="L61" i="1" s="1"/>
  <c r="K58" i="1"/>
  <c r="L58" i="1" s="1"/>
  <c r="K57" i="1"/>
  <c r="K45" i="1"/>
  <c r="L45" i="1" s="1"/>
  <c r="K44" i="1"/>
  <c r="L44" i="1" s="1"/>
  <c r="K47" i="1"/>
  <c r="L47" i="1" s="1"/>
  <c r="K51" i="1"/>
  <c r="L51" i="1" s="1"/>
  <c r="K50" i="1"/>
  <c r="L50" i="1" s="1"/>
  <c r="K53" i="1"/>
  <c r="L53" i="1" s="1"/>
  <c r="K69" i="1" l="1"/>
  <c r="L57" i="1"/>
  <c r="L69" i="1" s="1"/>
  <c r="I48" i="1" l="1"/>
  <c r="I43" i="1"/>
  <c r="K43" i="1" s="1"/>
  <c r="L43" i="1" s="1"/>
  <c r="I42" i="1"/>
  <c r="I52" i="1"/>
  <c r="K52" i="1" s="1"/>
  <c r="L52" i="1" s="1"/>
  <c r="I20" i="1"/>
  <c r="K20" i="1" s="1"/>
  <c r="L20" i="1" s="1"/>
  <c r="I21" i="1"/>
  <c r="I38" i="1"/>
  <c r="I37" i="1"/>
  <c r="K37" i="1" s="1"/>
  <c r="L37" i="1" s="1"/>
  <c r="I35" i="1"/>
  <c r="K35" i="1" s="1"/>
  <c r="L35" i="1" s="1"/>
  <c r="I34" i="1"/>
  <c r="I32" i="1"/>
  <c r="K32" i="1" s="1"/>
  <c r="L32" i="1" s="1"/>
  <c r="I30" i="1"/>
  <c r="K30" i="1" s="1"/>
  <c r="L30" i="1" s="1"/>
  <c r="I28" i="1"/>
  <c r="I27" i="1"/>
  <c r="I26" i="1"/>
  <c r="K26" i="1" s="1"/>
  <c r="L26" i="1" s="1"/>
  <c r="I25" i="1"/>
  <c r="K25" i="1" s="1"/>
  <c r="L25" i="1" s="1"/>
  <c r="I23" i="1"/>
  <c r="I19" i="1"/>
  <c r="K19" i="1" s="1"/>
  <c r="L19" i="1" s="1"/>
  <c r="I18" i="1"/>
  <c r="K18" i="1" s="1"/>
  <c r="L18" i="1" s="1"/>
  <c r="I17" i="1"/>
  <c r="I16" i="1"/>
  <c r="I14" i="1"/>
  <c r="K14" i="1" s="1"/>
  <c r="L14" i="1" s="1"/>
  <c r="I13" i="1"/>
  <c r="I12" i="1"/>
  <c r="I11" i="1"/>
  <c r="K11" i="1" s="1"/>
  <c r="L11" i="1" s="1"/>
  <c r="I10" i="1"/>
  <c r="K10" i="1" s="1"/>
  <c r="L10" i="1" s="1"/>
  <c r="I9" i="1"/>
  <c r="K42" i="1" l="1"/>
  <c r="I54" i="1"/>
  <c r="I39" i="1"/>
  <c r="K48" i="1"/>
  <c r="L48" i="1" s="1"/>
  <c r="K21" i="1"/>
  <c r="L21" i="1" s="1"/>
  <c r="K38" i="1"/>
  <c r="L38" i="1" s="1"/>
  <c r="K34" i="1"/>
  <c r="L34" i="1" s="1"/>
  <c r="K28" i="1"/>
  <c r="L28" i="1" s="1"/>
  <c r="K27" i="1"/>
  <c r="L27" i="1" s="1"/>
  <c r="K23" i="1"/>
  <c r="L23" i="1" s="1"/>
  <c r="K17" i="1"/>
  <c r="L17" i="1" s="1"/>
  <c r="K16" i="1"/>
  <c r="L16" i="1" s="1"/>
  <c r="K9" i="1"/>
  <c r="K13" i="1"/>
  <c r="L13" i="1" s="1"/>
  <c r="K12" i="1"/>
  <c r="L12" i="1" s="1"/>
  <c r="L42" i="1" l="1"/>
  <c r="L54" i="1" s="1"/>
  <c r="K54" i="1"/>
  <c r="K39" i="1"/>
  <c r="L9" i="1"/>
  <c r="L39" i="1" s="1"/>
  <c r="I71" i="1"/>
  <c r="K71" i="1" l="1"/>
  <c r="L71" i="1"/>
</calcChain>
</file>

<file path=xl/sharedStrings.xml><?xml version="1.0" encoding="utf-8"?>
<sst xmlns="http://schemas.openxmlformats.org/spreadsheetml/2006/main" count="203" uniqueCount="138">
  <si>
    <t>Specifikace jednotkové ceny</t>
  </si>
  <si>
    <t>Celková cena v Kč bez DPH</t>
  </si>
  <si>
    <t>Celková cena v Kč s DPH</t>
  </si>
  <si>
    <t>Nutno vyplnit - jednotková cena v Kč bez DPH</t>
  </si>
  <si>
    <t>Nutno vyplnit -  zákonná sazba DPH v %</t>
  </si>
  <si>
    <t>Částka DPH v Kč</t>
  </si>
  <si>
    <t>kpl</t>
  </si>
  <si>
    <t>bm</t>
  </si>
  <si>
    <t>Zařízení staveniště, omezená možnost provádění hlučných prací</t>
  </si>
  <si>
    <t>Dokumentace skutečného provedení VZT</t>
  </si>
  <si>
    <t>PROFESE: VZT</t>
  </si>
  <si>
    <t>ks</t>
  </si>
  <si>
    <t>Počet jednotek/ks v rámci zakázky</t>
  </si>
  <si>
    <t>Dodávka 2 ks klimatizačních sestav do hlavního přepojovače v objektu ČRo Římská 13, Praha 2.</t>
  </si>
  <si>
    <t>1.</t>
  </si>
  <si>
    <t>DEMONTÁŽE</t>
  </si>
  <si>
    <t>1.01</t>
  </si>
  <si>
    <t>Demontáž kabelů do průřezu 5x4</t>
  </si>
  <si>
    <t>m</t>
  </si>
  <si>
    <t>2.</t>
  </si>
  <si>
    <t>KABELY</t>
  </si>
  <si>
    <t>2.01</t>
  </si>
  <si>
    <t>1-CYKY 3x2,5</t>
  </si>
  <si>
    <t>2.02</t>
  </si>
  <si>
    <t>1-CYKY 3x10</t>
  </si>
  <si>
    <t>2.03</t>
  </si>
  <si>
    <t>1-YY 1x6</t>
  </si>
  <si>
    <t>2.04</t>
  </si>
  <si>
    <t>Kabelový žlab 50x50 včetně víka</t>
  </si>
  <si>
    <t>3.</t>
  </si>
  <si>
    <t>ROZVADĚČE</t>
  </si>
  <si>
    <t>3.01</t>
  </si>
  <si>
    <t>4.</t>
  </si>
  <si>
    <t>BLESKOSVOD A UZEMNĚNÍ</t>
  </si>
  <si>
    <t>4.01</t>
  </si>
  <si>
    <t>Oprava bleskosvodu dle ČSN EN 62 305 v souvislosti s instalací zařízení na střechu</t>
  </si>
  <si>
    <t>5.</t>
  </si>
  <si>
    <t>INŽENÝRSKÁ ČINNOST</t>
  </si>
  <si>
    <t>5.01</t>
  </si>
  <si>
    <t>Revize</t>
  </si>
  <si>
    <t>5.02</t>
  </si>
  <si>
    <t>Dokumentace skutečného provedení</t>
  </si>
  <si>
    <t>6.</t>
  </si>
  <si>
    <t>OSTATNÍ</t>
  </si>
  <si>
    <t>6.01</t>
  </si>
  <si>
    <t>Drobný montážní materiál</t>
  </si>
  <si>
    <t>6.02</t>
  </si>
  <si>
    <t>Prostupy a požární ucpávky</t>
  </si>
  <si>
    <t>Dozbrojení rozváděče RM-9B / Stávající rozváděč RS-9B bude dozbrojen, 2x jistič C-32A/3, 2x jistič B-16A/1</t>
  </si>
  <si>
    <t>Požadované zařízení</t>
  </si>
  <si>
    <t>Přívodní dvouřadá komfortní vyústka do čtyřhranného potrubí
625x125</t>
  </si>
  <si>
    <t>Potrubí z tvrzené polyuretanové pěny tl.20mm, včetně oboustranné hliníkové folie</t>
  </si>
  <si>
    <t>m2</t>
  </si>
  <si>
    <t>Demontáž stávajících vnitřních a venkovních jednotek</t>
  </si>
  <si>
    <t>Potrubí pro odvod kondenzátu PPR22</t>
  </si>
  <si>
    <t>výchozí revize el. připojení včetně vystavení dokladu o výchozí revizi el. připojení</t>
  </si>
  <si>
    <t xml:space="preserve">Doprava (i vnitrostaveništní) - zahrnuje veškeré náklady na dopravu v rámci této části zakázky </t>
  </si>
  <si>
    <t>Kompletní montáž obou klimatizačních sestav včetně dopojení na rozvody chladiva, včetně napojení na potrubí pro odvod kondenzátu a na čerpadlo pro odvod kondezátu, včetně dopojení na napájecí a komunikační kabeláž, včetně drobného instalačního materiálu, včetně uvedení do provozu a zaškolení obsluhy, včetně vystavení záručního listu s uvedením typu a výrobních čísel jednotek, délky záruční lhůty, druhu a množství chladiva, včetně dodání prohlášení o shodě, včetně zápisu o provedení tlakové zkoušky chladicího systému, včetně zápisu o provedení provozní zkoušky a zaregulování systému, včetně dodání bezpečnostního listu chladiva,</t>
  </si>
  <si>
    <t>Potrubí pro chladivo včetně izolace, kabeláže a komunikačního kabelu
9,52 / 15,88</t>
  </si>
  <si>
    <t>PROFESE: ELEKTRO                                                           Pozn.  veškeré ceny jsou včetně montáže</t>
  </si>
  <si>
    <t>2 ks montážních otvorů v SDK okladu včetně následného zapravení a maximálně 2 ks požárních ucpávek - pouze pro případ, že kapacita průchodky vedoucí od podlahy 8.NP do 6. NP nebude dostatečná pro nové rozvody potrubí chladiva a komunikační kabeláž.</t>
  </si>
  <si>
    <t>1A</t>
  </si>
  <si>
    <t>1B</t>
  </si>
  <si>
    <t>1C</t>
  </si>
  <si>
    <t>1D</t>
  </si>
  <si>
    <t>1E</t>
  </si>
  <si>
    <t>1F</t>
  </si>
  <si>
    <t>1G</t>
  </si>
  <si>
    <t>1H</t>
  </si>
  <si>
    <t>1CH</t>
  </si>
  <si>
    <t>1I</t>
  </si>
  <si>
    <t>1J</t>
  </si>
  <si>
    <t>1K</t>
  </si>
  <si>
    <t>2A</t>
  </si>
  <si>
    <t>kompletní instalace klimatizační sestavy včetně dopojení na rozvody chladiva, včetně napojení na potrubí pro odvod kondenzátu a čerpadlo pro odvod kondezátu, včetně dopojení na napájecí a komunikační kabeláž, včetně drobného instalačního materiálu, včetně uvedení do provozu a zaškolení obsluhy, včetně předání návodů k obsluze zařízení v českém jazyce a to jak v tištěné, tak v elektronické podobě, včetně vystavení záručního listu s uvedením typu a výrobních čísel jednotek, délky záruční lhůty, druhu a množství chladiva, včetně dodání prohlášení o shodě, včetně zápisu o provedení tlakové zkoušky chladicího systému, včetně zápisu o provedení provozní zkoušky a zaregulování systému, včetně dodání bezpečnostního listu chladiva,</t>
  </si>
  <si>
    <t>doprava (i vnitrostaveništní) - zahrnuje veškeré náklady na dopravu v rámci této části zakázky</t>
  </si>
  <si>
    <t>1L</t>
  </si>
  <si>
    <t>Dodání a založení evidenční knihy k novému zařízení s chladivem (při množství chladiva v ekvivalentu 5 t CO2 a více)</t>
  </si>
  <si>
    <t>dodávka a instalace čerpadla na odvod kondenzátu ve standardu MiniBlue nebo Mini Orange nebo obdobné zařízení srovnatelných parametrů (pro odvod kondezátu z vnitřní jednotky o chl. výkonu do 10 kW)</t>
  </si>
  <si>
    <t>dodávka a instalace napájecí a komunikační kabeláže - uvedená předpokládaná délka kabeláže odpovídá součtu vzdáleností mezi vnější a vnitřní jednotkou a mezi vnější jednotkou a rozvaděčem</t>
  </si>
  <si>
    <t>realizace el. připojení z rozvaděče ve 3.NP, včetně instalace odpovídajícího jističe v rozvaděči, předpoklad 1x16 C včetně dodání jističe</t>
  </si>
  <si>
    <t xml:space="preserve">pryžové podstavce pod vnější klimatizační jednotku </t>
  </si>
  <si>
    <t>2B</t>
  </si>
  <si>
    <t>2C</t>
  </si>
  <si>
    <t>2D</t>
  </si>
  <si>
    <t>2E</t>
  </si>
  <si>
    <t>zhotovení odvodu kondenzátu včetně materiálu a napojení na odvod kondenzátu v HT v mistnosti technické podpory</t>
  </si>
  <si>
    <t>3A</t>
  </si>
  <si>
    <t>Dodávka 1 ks klimatizační sestavy do serverovny v objektu ČRo Sever, Na Schodech 10, Ústí nad Labem</t>
  </si>
  <si>
    <t>odsátí chladiva z původního systému, odpojení původních jednotek od chladících rozvodů, napájecí a komunikační kabeláže, odvodů kondezátu, demontáž  vnitřní a vnější jednotky, demontáž potrubí chladiva.</t>
  </si>
  <si>
    <t>ekologická likvidace chladiva odsátého ze stávající demontované klimatizační sestavy Acond (předpoklad 0,89 kg chladiva R407C)</t>
  </si>
  <si>
    <t>odvoz a ekologická likvidace demontovaného původního zařízení, tj. jedné vnitřní a jedné vnější klimatizační jednotky (hmotnost vnější jednotky 36 kg, předpoklad hmotnost celé sestavy 50 kg)</t>
  </si>
  <si>
    <t>kompletní instalace nové klimatizační sestavy, včetně dopojení na rozvody chladiva, včetně napojení na potrubí pro odvod kondenzátu a čerpadlo pro odvod kondezátu, včetně dopojení na napájecí a komunikační kabeláž, včetně drobného instalačního materiálu, včetně uvedení do provozu a zaškolení obsluhy, včetně vystavení záručního listu s uvedením typu a výrobních čísel jednotek, délky záruční lhůty, druhu a množství chladiva, včetně dodání prohlášení o shodě, včetně zápisu o provedení tlakové zkoušky chladicího systému, včetně zápisu o provedení provozní zkoušky a zaregulování systému, včetně dodání bezpečnostního listu chladiva,</t>
  </si>
  <si>
    <t>3B</t>
  </si>
  <si>
    <t>3C</t>
  </si>
  <si>
    <t>3D</t>
  </si>
  <si>
    <t>3E</t>
  </si>
  <si>
    <t>3F</t>
  </si>
  <si>
    <t>3G</t>
  </si>
  <si>
    <t>zhotovení odvodu kondenzátu včetně materiálu - odvod kondenzátu bude sveden na střechu do místa, kde jsou instalovány vnější klimatizační jednotky</t>
  </si>
  <si>
    <t>3H</t>
  </si>
  <si>
    <t>Demontáž a zpětná montáž rozvodů na boční stěně budovy včetně kovového zákrytu, zařízení staveniště - žebříky pro zajištění přístupu ke klimatizacím a k rozvodům na boční stěně budovy včetně jištění při práci ve výškách</t>
  </si>
  <si>
    <t>zhotovení potřebných prostupů pro potrubí chladiva, komunikační kabeláž a odvod kondenzátu, včetně jejich následného zednického zapravení - předpoklad 2x strop a 1 x příčka (do 25 cm)</t>
  </si>
  <si>
    <t>zhotovení potřebných prostupů pro potrubí chladiva, komunikační a napájecí kabeláž a odvod kondenzátu, včetně jejich následného zednického zapravení - předpoklad 1x obvodová stěna (do 30 cm)</t>
  </si>
  <si>
    <t>3CH</t>
  </si>
  <si>
    <t>3I</t>
  </si>
  <si>
    <t>3J</t>
  </si>
  <si>
    <t>dodání a založení evidenční knihy k novému zařízení s chladivem (při množství chladiva v ekvivalentu 5 t CO2 a více)</t>
  </si>
  <si>
    <t>dodání a založení evidenční knihy k novému zařízení s chladivem (pouze v případě, že množství chladiva v sestavě bude v ekvivalentu 5 t CO2 a více)</t>
  </si>
  <si>
    <t>3K</t>
  </si>
  <si>
    <t>3L</t>
  </si>
  <si>
    <t>Dodávka 1 ks klimatizační sestavy do kanceláře vedoucího programu v objektu Čro Pardubice, Svaté Anežky České 29, Pardubice</t>
  </si>
  <si>
    <r>
      <t xml:space="preserve">dodávka a zhotovení plně izolovaného CU potrubí odpovídajícícho průměru </t>
    </r>
    <r>
      <rPr>
        <b/>
        <sz val="10"/>
        <color indexed="8"/>
        <rFont val="Arial"/>
        <family val="2"/>
        <charset val="238"/>
      </rPr>
      <t>v duálním provedení</t>
    </r>
    <r>
      <rPr>
        <sz val="10"/>
        <color indexed="8"/>
        <rFont val="Arial"/>
        <family val="2"/>
        <charset val="238"/>
      </rPr>
      <t xml:space="preserve"> (CU potrubí, izolace, montážní materiál) . Uvedená předpokládaná délka potrubí odpovídá součtu vzdáleností mezi vnější a vnitřní klimatizační jednotkou</t>
    </r>
  </si>
  <si>
    <r>
      <rPr>
        <b/>
        <sz val="10"/>
        <color theme="1"/>
        <rFont val="Arial"/>
        <family val="2"/>
        <charset val="238"/>
      </rPr>
      <t>cena za 1 m</t>
    </r>
    <r>
      <rPr>
        <sz val="10"/>
        <color theme="1"/>
        <rFont val="Arial"/>
        <family val="2"/>
        <charset val="238"/>
      </rPr>
      <t xml:space="preserve"> potrubí v duálním provedení</t>
    </r>
  </si>
  <si>
    <r>
      <rPr>
        <b/>
        <sz val="10"/>
        <color theme="1"/>
        <rFont val="Arial"/>
        <family val="2"/>
        <charset val="238"/>
      </rPr>
      <t>cena za 1 m</t>
    </r>
    <r>
      <rPr>
        <sz val="10"/>
        <color theme="1"/>
        <rFont val="Arial"/>
        <family val="2"/>
        <charset val="238"/>
      </rPr>
      <t xml:space="preserve"> napájecí či komunikační kabeláže</t>
    </r>
  </si>
  <si>
    <t>Dodávka 1 ks klimatizační sestavy do serverovny v objektu ČRo Sever,                                                Na Schodech 10, Ústí nad Labem</t>
  </si>
  <si>
    <t xml:space="preserve"> Demontáž stávajícího potrubí pro chladivo včetně odvozu a likvidace</t>
  </si>
  <si>
    <t>1M</t>
  </si>
  <si>
    <t>Zalištování potrubí chladiva, komunikační kabeláže a odvodu kondenzátu v místnoti přepojovače včetně materiálu - standardizované lišty bílé barvy v délce cca 7 metrů , drobný instalační materiál v rámci zakázky</t>
  </si>
  <si>
    <r>
      <t xml:space="preserve">dodávka a zhotovení plně izolovaného CU potrubí odpovídajícícho průměru </t>
    </r>
    <r>
      <rPr>
        <b/>
        <sz val="10"/>
        <color indexed="8"/>
        <rFont val="Arial"/>
        <family val="2"/>
        <charset val="238"/>
      </rPr>
      <t>v duálním provedení</t>
    </r>
    <r>
      <rPr>
        <sz val="10"/>
        <color indexed="8"/>
        <rFont val="Arial"/>
        <family val="2"/>
        <charset val="238"/>
      </rPr>
      <t xml:space="preserve"> (CU potrubí, izolace, montážní materiál) . Uvedená předpokládaná délka potrubí odpovídá vzdálenosti mezi vnější a vnitřní klimatizační jednotkou</t>
    </r>
  </si>
  <si>
    <r>
      <rPr>
        <b/>
        <sz val="9"/>
        <color theme="1"/>
        <rFont val="Arial"/>
        <family val="2"/>
        <charset val="238"/>
      </rPr>
      <t>cena za 1 m</t>
    </r>
    <r>
      <rPr>
        <sz val="9"/>
        <color theme="1"/>
        <rFont val="Arial"/>
        <family val="2"/>
        <charset val="238"/>
      </rPr>
      <t xml:space="preserve"> napájecí či komunikační kabeláže</t>
    </r>
  </si>
  <si>
    <t>zalištování potrubí chladiva, komunikační kabeláže a odvodu kondenzátu v serverovně včetně materiálu - standardizované lišty bílé barvy, délka cca 6 metrů, včetně drobného instalačního materiálu v rámci zakázky a včetně tuhé hrdlované trubky vyhovující zkoušce odolnosti proti šíření plamene na napájecí kabeláž v prostoru půdy - délka cca 15 metrů</t>
  </si>
  <si>
    <t>2F</t>
  </si>
  <si>
    <t>2G</t>
  </si>
  <si>
    <t>2H</t>
  </si>
  <si>
    <t>2CH</t>
  </si>
  <si>
    <t>2I</t>
  </si>
  <si>
    <t>2J</t>
  </si>
  <si>
    <t>2K</t>
  </si>
  <si>
    <t>2L</t>
  </si>
  <si>
    <t>Nutno vyplnit - uveďte značku a typ vnější/vnitřní klimatizační jednotky nabízeného a naceňovaného zařízení</t>
  </si>
  <si>
    <r>
      <rPr>
        <b/>
        <sz val="10"/>
        <color theme="1"/>
        <rFont val="Arial"/>
        <family val="2"/>
        <charset val="238"/>
      </rPr>
      <t>Klimatizační sestava v provedení a splňující požadavky dle přílohy č. 3 Technická specifikace a fotodokumenta- ce</t>
    </r>
    <r>
      <rPr>
        <sz val="10"/>
        <color theme="1"/>
        <rFont val="Arial"/>
        <family val="2"/>
        <charset val="238"/>
      </rPr>
      <t xml:space="preserve"> včetně čerpadla na odvod kondenzátu, včetně Modbus adaptér, závěsů vnitřní jednotky, nástěnného kabelového ovladače, záruční lhůty 48 měsíců, doplnění chladiva a návodu v ČR v tištěné i elektronické podobě</t>
    </r>
  </si>
  <si>
    <r>
      <rPr>
        <b/>
        <sz val="10"/>
        <color theme="1"/>
        <rFont val="Arial"/>
        <family val="2"/>
        <charset val="238"/>
      </rPr>
      <t>Klimatizační sestava v provedení a splňující požadavky dle přílohy č. 3 Technická specifikace a fotodokumenta- ce</t>
    </r>
    <r>
      <rPr>
        <sz val="10"/>
        <color theme="1"/>
        <rFont val="Arial"/>
        <family val="2"/>
        <charset val="238"/>
      </rPr>
      <t xml:space="preserve"> včetně 2 ks pryžových podstavců pod vnější jednotku, závěsů vnitřní jednotky, nástěnného kabelového ovladače, záruční lhůty 48 měsíců, doplnění chladiva a návodu v ČR v tištěné i elektronické podobě</t>
    </r>
  </si>
  <si>
    <r>
      <rPr>
        <b/>
        <sz val="10"/>
        <color theme="1"/>
        <rFont val="Arial"/>
        <family val="2"/>
        <charset val="238"/>
      </rPr>
      <t>Klimatizační sestava v provedení a splňující požadavky dle přílohy č. 3 Technická specifikace a fotodokumentace</t>
    </r>
    <r>
      <rPr>
        <sz val="10"/>
        <color theme="1"/>
        <rFont val="Arial"/>
        <family val="2"/>
        <charset val="238"/>
      </rPr>
      <t xml:space="preserve"> včetně závěsů vnitřní jednotky, dálkového ovladače, záruční lhůty 48 měsíců, doplnění chladiva a návodu v ČR v tištěné i elektronické podobě</t>
    </r>
  </si>
  <si>
    <t>Dodávka 1 ks klimatizační sestavy do kanceláře vedoucího programu v objektu ČRo Pardubice, Svaté Anežky České 29, Pardubice</t>
  </si>
  <si>
    <t>k zakázce: "OBNOVA KLIMATIZACE V HLAVNÍM PŘEPOJOVAČI"</t>
  </si>
  <si>
    <t>OBNOVA KLIMATIZACE V HLAVNÍM PŘEPOJOVAČI - CENA CELKEM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</si>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</sst>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4" borderId="29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1" fontId="4" fillId="3" borderId="1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 applyProtection="1">
      <alignment horizontal="center" vertical="center"/>
    </xf>
    <xf numFmtId="2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5" xfId="0" applyNumberFormat="1" applyFont="1" applyBorder="1" applyAlignment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7" xfId="0" applyFont="1" applyFill="1" applyBorder="1" applyAlignment="1">
      <alignment horizontal="center" vertical="center" textRotation="90" wrapText="1"/>
    </xf>
    <xf numFmtId="0" fontId="2" fillId="3" borderId="28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 applyProtection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top" wrapText="1"/>
    </xf>
    <xf numFmtId="2" fontId="1" fillId="4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4" xfId="0" applyNumberFormat="1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6" borderId="19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>
      <alignment horizontal="left" vertical="top"/>
    </xf>
    <xf numFmtId="0" fontId="1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2" fontId="8" fillId="5" borderId="9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top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left" vertical="center" wrapText="1"/>
    </xf>
    <xf numFmtId="2" fontId="1" fillId="0" borderId="38" xfId="0" applyNumberFormat="1" applyFont="1" applyBorder="1" applyAlignment="1">
      <alignment horizontal="center" vertical="center" wrapText="1"/>
    </xf>
    <xf numFmtId="2" fontId="1" fillId="0" borderId="39" xfId="0" applyNumberFormat="1" applyFont="1" applyBorder="1" applyAlignment="1">
      <alignment horizontal="center" vertical="center" wrapText="1"/>
    </xf>
    <xf numFmtId="2" fontId="1" fillId="4" borderId="40" xfId="0" applyNumberFormat="1" applyFont="1" applyFill="1" applyBorder="1" applyAlignment="1">
      <alignment horizontal="center" vertical="center" wrapText="1"/>
    </xf>
    <xf numFmtId="2" fontId="1" fillId="4" borderId="38" xfId="0" applyNumberFormat="1" applyFont="1" applyFill="1" applyBorder="1" applyAlignment="1">
      <alignment horizontal="center" vertical="center" wrapText="1"/>
    </xf>
    <xf numFmtId="2" fontId="8" fillId="3" borderId="10" xfId="0" applyNumberFormat="1" applyFont="1" applyFill="1" applyBorder="1" applyAlignment="1">
      <alignment horizontal="center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10" xfId="0" applyFont="1" applyFill="1" applyBorder="1" applyAlignment="1">
      <alignment horizontal="left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2" fontId="1" fillId="0" borderId="34" xfId="0" applyNumberFormat="1" applyFont="1" applyBorder="1" applyAlignment="1">
      <alignment horizontal="center" vertical="center" wrapText="1"/>
    </xf>
    <xf numFmtId="2" fontId="8" fillId="7" borderId="10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>
      <alignment horizontal="right" vertical="center" wrapText="1"/>
    </xf>
    <xf numFmtId="2" fontId="8" fillId="0" borderId="16" xfId="0" applyNumberFormat="1" applyFont="1" applyFill="1" applyBorder="1" applyAlignment="1">
      <alignment horizontal="center" vertical="top" wrapText="1"/>
    </xf>
    <xf numFmtId="0" fontId="1" fillId="4" borderId="46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2" fontId="8" fillId="6" borderId="10" xfId="0" applyNumberFormat="1" applyFont="1" applyFill="1" applyBorder="1" applyAlignment="1">
      <alignment horizontal="center" vertical="top" wrapText="1"/>
    </xf>
    <xf numFmtId="2" fontId="8" fillId="4" borderId="10" xfId="0" applyNumberFormat="1" applyFont="1" applyFill="1" applyBorder="1" applyAlignment="1">
      <alignment horizontal="center" vertical="top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4" xfId="0" applyNumberFormat="1" applyFont="1" applyBorder="1" applyAlignment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40" xfId="0" applyNumberFormat="1" applyFont="1" applyBorder="1" applyAlignment="1">
      <alignment horizontal="center" vertical="center" wrapText="1"/>
    </xf>
    <xf numFmtId="2" fontId="8" fillId="4" borderId="9" xfId="0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8" fillId="6" borderId="13" xfId="0" applyFont="1" applyFill="1" applyBorder="1" applyAlignment="1">
      <alignment horizontal="right" vertical="center" wrapText="1"/>
    </xf>
    <xf numFmtId="0" fontId="8" fillId="6" borderId="14" xfId="0" applyFont="1" applyFill="1" applyBorder="1" applyAlignment="1">
      <alignment horizontal="right" vertical="center" wrapText="1"/>
    </xf>
    <xf numFmtId="0" fontId="8" fillId="6" borderId="42" xfId="0" applyFont="1" applyFill="1" applyBorder="1" applyAlignment="1">
      <alignment horizontal="right" vertical="center" wrapText="1"/>
    </xf>
    <xf numFmtId="0" fontId="5" fillId="7" borderId="22" xfId="0" applyFont="1" applyFill="1" applyBorder="1" applyAlignment="1">
      <alignment horizontal="left" vertical="top" wrapText="1"/>
    </xf>
    <xf numFmtId="0" fontId="5" fillId="7" borderId="19" xfId="0" applyFont="1" applyFill="1" applyBorder="1" applyAlignment="1">
      <alignment horizontal="left" vertical="top" wrapText="1"/>
    </xf>
    <xf numFmtId="0" fontId="5" fillId="6" borderId="22" xfId="0" applyFont="1" applyFill="1" applyBorder="1" applyAlignment="1">
      <alignment horizontal="left" vertical="top" wrapText="1"/>
    </xf>
    <xf numFmtId="0" fontId="5" fillId="6" borderId="19" xfId="0" applyFont="1" applyFill="1" applyBorder="1" applyAlignment="1">
      <alignment horizontal="left" vertical="top" wrapText="1"/>
    </xf>
    <xf numFmtId="0" fontId="5" fillId="7" borderId="25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6" fillId="4" borderId="22" xfId="0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center" wrapText="1"/>
    </xf>
    <xf numFmtId="1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17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right" vertical="top" wrapText="1"/>
    </xf>
    <xf numFmtId="0" fontId="8" fillId="3" borderId="14" xfId="0" applyFont="1" applyFill="1" applyBorder="1" applyAlignment="1">
      <alignment horizontal="right" vertical="top" wrapText="1"/>
    </xf>
    <xf numFmtId="0" fontId="8" fillId="3" borderId="42" xfId="0" applyFont="1" applyFill="1" applyBorder="1" applyAlignment="1">
      <alignment horizontal="right" vertical="top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8" xfId="0" applyFont="1" applyFill="1" applyBorder="1" applyAlignment="1">
      <alignment horizontal="center" vertical="center" textRotation="90" wrapText="1"/>
    </xf>
    <xf numFmtId="0" fontId="2" fillId="3" borderId="6" xfId="0" applyFont="1" applyFill="1" applyBorder="1" applyAlignment="1">
      <alignment horizontal="center" vertical="center" textRotation="90" wrapText="1"/>
    </xf>
    <xf numFmtId="0" fontId="4" fillId="3" borderId="22" xfId="0" applyFont="1" applyFill="1" applyBorder="1" applyAlignment="1" applyProtection="1">
      <alignment horizontal="left" vertical="center" wrapText="1"/>
    </xf>
    <xf numFmtId="0" fontId="4" fillId="3" borderId="19" xfId="0" applyFont="1" applyFill="1" applyBorder="1" applyAlignment="1" applyProtection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4" fillId="3" borderId="22" xfId="0" applyNumberFormat="1" applyFont="1" applyFill="1" applyBorder="1" applyAlignment="1">
      <alignment horizontal="left" vertical="center" wrapText="1"/>
    </xf>
    <xf numFmtId="0" fontId="4" fillId="3" borderId="19" xfId="0" applyNumberFormat="1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7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8" fillId="5" borderId="13" xfId="0" applyFont="1" applyFill="1" applyBorder="1" applyAlignment="1">
      <alignment horizontal="right" vertical="center" wrapText="1"/>
    </xf>
    <xf numFmtId="0" fontId="8" fillId="5" borderId="14" xfId="0" applyFont="1" applyFill="1" applyBorder="1" applyAlignment="1">
      <alignment horizontal="right" vertical="center" wrapText="1"/>
    </xf>
    <xf numFmtId="0" fontId="8" fillId="5" borderId="15" xfId="0" applyFont="1" applyFill="1" applyBorder="1" applyAlignment="1">
      <alignment horizontal="right" vertical="center" wrapText="1"/>
    </xf>
    <xf numFmtId="0" fontId="4" fillId="6" borderId="22" xfId="0" applyFont="1" applyFill="1" applyBorder="1" applyAlignment="1" applyProtection="1">
      <alignment horizontal="left" vertical="top" wrapText="1"/>
    </xf>
    <xf numFmtId="0" fontId="4" fillId="6" borderId="19" xfId="0" applyFont="1" applyFill="1" applyBorder="1" applyAlignment="1" applyProtection="1">
      <alignment horizontal="left" vertical="top" wrapText="1"/>
    </xf>
    <xf numFmtId="0" fontId="5" fillId="6" borderId="25" xfId="0" applyFont="1" applyFill="1" applyBorder="1" applyAlignment="1">
      <alignment horizontal="left" vertical="top" wrapText="1"/>
    </xf>
    <xf numFmtId="0" fontId="5" fillId="6" borderId="20" xfId="0" applyFont="1" applyFill="1" applyBorder="1" applyAlignment="1">
      <alignment horizontal="left" vertical="top" wrapText="1"/>
    </xf>
    <xf numFmtId="2" fontId="1" fillId="0" borderId="34" xfId="0" applyNumberFormat="1" applyFont="1" applyBorder="1" applyAlignment="1">
      <alignment horizontal="center" vertical="center" wrapText="1"/>
    </xf>
    <xf numFmtId="2" fontId="1" fillId="0" borderId="36" xfId="0" applyNumberFormat="1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 vertical="center" textRotation="90" wrapText="1"/>
    </xf>
    <xf numFmtId="0" fontId="3" fillId="7" borderId="44" xfId="0" applyFont="1" applyFill="1" applyBorder="1" applyAlignment="1">
      <alignment horizontal="center" vertical="center" textRotation="90" wrapText="1"/>
    </xf>
    <xf numFmtId="0" fontId="3" fillId="7" borderId="45" xfId="0" applyFont="1" applyFill="1" applyBorder="1" applyAlignment="1">
      <alignment horizontal="center" vertical="center" textRotation="90" wrapText="1"/>
    </xf>
    <xf numFmtId="0" fontId="3" fillId="6" borderId="43" xfId="0" applyFont="1" applyFill="1" applyBorder="1" applyAlignment="1">
      <alignment horizontal="center" vertical="center" textRotation="90" wrapText="1"/>
    </xf>
    <xf numFmtId="0" fontId="3" fillId="6" borderId="44" xfId="0" applyFont="1" applyFill="1" applyBorder="1" applyAlignment="1">
      <alignment horizontal="center" vertical="center" textRotation="90" wrapText="1"/>
    </xf>
    <xf numFmtId="0" fontId="3" fillId="6" borderId="4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8" fillId="7" borderId="14" xfId="0" applyFont="1" applyFill="1" applyBorder="1" applyAlignment="1">
      <alignment horizontal="right" vertical="top" wrapText="1"/>
    </xf>
    <xf numFmtId="0" fontId="8" fillId="7" borderId="42" xfId="0" applyFont="1" applyFill="1" applyBorder="1" applyAlignment="1">
      <alignment horizontal="right" vertical="top" wrapText="1"/>
    </xf>
    <xf numFmtId="0" fontId="3" fillId="3" borderId="33" xfId="0" applyFont="1" applyFill="1" applyBorder="1" applyAlignment="1">
      <alignment horizontal="center" vertical="center" textRotation="90" wrapText="1"/>
    </xf>
    <xf numFmtId="0" fontId="3" fillId="3" borderId="35" xfId="0" applyFont="1" applyFill="1" applyBorder="1" applyAlignment="1">
      <alignment horizontal="center" vertical="center" textRotation="90" wrapText="1"/>
    </xf>
    <xf numFmtId="0" fontId="3" fillId="3" borderId="41" xfId="0" applyFont="1" applyFill="1" applyBorder="1" applyAlignment="1">
      <alignment horizontal="center" vertical="center" textRotation="90" wrapText="1"/>
    </xf>
    <xf numFmtId="0" fontId="4" fillId="3" borderId="22" xfId="0" applyFont="1" applyFill="1" applyBorder="1" applyAlignment="1" applyProtection="1">
      <alignment horizontal="left" vertical="center"/>
    </xf>
    <xf numFmtId="0" fontId="4" fillId="3" borderId="19" xfId="0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tabSelected="1" workbookViewId="0">
      <selection activeCell="E5" sqref="E5"/>
    </sheetView>
  </sheetViews>
  <sheetFormatPr defaultRowHeight="12.75" x14ac:dyDescent="0.25"/>
  <cols>
    <col min="1" max="1" width="6.85546875" style="1" customWidth="1"/>
    <col min="2" max="2" width="5.42578125" style="1" customWidth="1"/>
    <col min="3" max="3" width="6.140625" style="1" customWidth="1"/>
    <col min="4" max="4" width="52.28515625" style="1" customWidth="1"/>
    <col min="5" max="5" width="30.28515625" style="1" customWidth="1"/>
    <col min="6" max="6" width="11.85546875" style="1" customWidth="1"/>
    <col min="7" max="7" width="10.28515625" style="1" customWidth="1"/>
    <col min="8" max="8" width="20" style="1" customWidth="1"/>
    <col min="9" max="9" width="20.42578125" style="1" customWidth="1"/>
    <col min="10" max="10" width="10.5703125" style="1" customWidth="1"/>
    <col min="11" max="12" width="20.42578125" style="1" customWidth="1"/>
    <col min="13" max="13" width="20.7109375" style="1" customWidth="1"/>
    <col min="14" max="14" width="17.42578125" style="1" customWidth="1"/>
    <col min="15" max="15" width="11.28515625" style="1" customWidth="1"/>
    <col min="16" max="16" width="18.42578125" style="1" customWidth="1"/>
    <col min="17" max="17" width="20.28515625" style="1" customWidth="1"/>
    <col min="18" max="16384" width="9.140625" style="1"/>
  </cols>
  <sheetData>
    <row r="1" spans="1:13" ht="12.75" customHeight="1" x14ac:dyDescent="0.25">
      <c r="A1" s="169" t="s">
        <v>137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3"/>
    </row>
    <row r="2" spans="1:13" x14ac:dyDescent="0.25">
      <c r="A2" s="170" t="s">
        <v>135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3" ht="13.5" thickBot="1" x14ac:dyDescent="0.3"/>
    <row r="4" spans="1:13" ht="63" customHeight="1" thickTop="1" thickBot="1" x14ac:dyDescent="0.3">
      <c r="A4" s="4"/>
      <c r="B4" s="5"/>
      <c r="C4" s="5"/>
      <c r="D4" s="6" t="s">
        <v>49</v>
      </c>
      <c r="E4" s="7" t="s">
        <v>130</v>
      </c>
      <c r="F4" s="6" t="s">
        <v>0</v>
      </c>
      <c r="G4" s="6" t="s">
        <v>12</v>
      </c>
      <c r="H4" s="8" t="s">
        <v>3</v>
      </c>
      <c r="I4" s="6" t="s">
        <v>1</v>
      </c>
      <c r="J4" s="8" t="s">
        <v>4</v>
      </c>
      <c r="K4" s="6" t="s">
        <v>5</v>
      </c>
      <c r="L4" s="9" t="s">
        <v>2</v>
      </c>
    </row>
    <row r="5" spans="1:13" ht="14.25" customHeight="1" x14ac:dyDescent="0.25">
      <c r="A5" s="173" t="s">
        <v>13</v>
      </c>
      <c r="B5" s="129" t="s">
        <v>10</v>
      </c>
      <c r="C5" s="142" t="s">
        <v>61</v>
      </c>
      <c r="D5" s="151" t="s">
        <v>131</v>
      </c>
      <c r="E5" s="68"/>
      <c r="F5" s="142" t="s">
        <v>6</v>
      </c>
      <c r="G5" s="142">
        <v>2</v>
      </c>
      <c r="H5" s="145">
        <v>0</v>
      </c>
      <c r="I5" s="148">
        <f>SUM(G5*H5)</f>
        <v>0</v>
      </c>
      <c r="J5" s="121">
        <v>0</v>
      </c>
      <c r="K5" s="148">
        <f t="shared" ref="K5" si="0">PRODUCT(I5*J5/100)</f>
        <v>0</v>
      </c>
      <c r="L5" s="160">
        <f t="shared" ref="L5" si="1">SUM(I5+K5)</f>
        <v>0</v>
      </c>
    </row>
    <row r="6" spans="1:13" ht="25.5" customHeight="1" x14ac:dyDescent="0.25">
      <c r="A6" s="174"/>
      <c r="B6" s="130"/>
      <c r="C6" s="143"/>
      <c r="D6" s="152"/>
      <c r="E6" s="69"/>
      <c r="F6" s="143"/>
      <c r="G6" s="143"/>
      <c r="H6" s="146"/>
      <c r="I6" s="149"/>
      <c r="J6" s="122"/>
      <c r="K6" s="149"/>
      <c r="L6" s="161"/>
    </row>
    <row r="7" spans="1:13" ht="15" customHeight="1" x14ac:dyDescent="0.25">
      <c r="A7" s="174"/>
      <c r="B7" s="130"/>
      <c r="C7" s="143"/>
      <c r="D7" s="152"/>
      <c r="E7" s="69"/>
      <c r="F7" s="143"/>
      <c r="G7" s="143"/>
      <c r="H7" s="146"/>
      <c r="I7" s="149"/>
      <c r="J7" s="122"/>
      <c r="K7" s="149"/>
      <c r="L7" s="161"/>
    </row>
    <row r="8" spans="1:13" ht="25.5" customHeight="1" x14ac:dyDescent="0.25">
      <c r="A8" s="174"/>
      <c r="B8" s="130"/>
      <c r="C8" s="144"/>
      <c r="D8" s="152"/>
      <c r="E8" s="69"/>
      <c r="F8" s="144"/>
      <c r="G8" s="144"/>
      <c r="H8" s="147"/>
      <c r="I8" s="150"/>
      <c r="J8" s="123"/>
      <c r="K8" s="150"/>
      <c r="L8" s="162"/>
    </row>
    <row r="9" spans="1:13" ht="26.25" customHeight="1" x14ac:dyDescent="0.25">
      <c r="A9" s="174"/>
      <c r="B9" s="130"/>
      <c r="C9" s="64" t="s">
        <v>62</v>
      </c>
      <c r="D9" s="119" t="s">
        <v>58</v>
      </c>
      <c r="E9" s="120"/>
      <c r="F9" s="10" t="s">
        <v>7</v>
      </c>
      <c r="G9" s="11">
        <v>40</v>
      </c>
      <c r="H9" s="61">
        <v>0</v>
      </c>
      <c r="I9" s="62">
        <f t="shared" ref="I9:I21" si="2">SUM(G9*H9)</f>
        <v>0</v>
      </c>
      <c r="J9" s="63">
        <v>0</v>
      </c>
      <c r="K9" s="62">
        <f t="shared" ref="K9:K35" si="3">PRODUCT(I9*J9/100)</f>
        <v>0</v>
      </c>
      <c r="L9" s="74">
        <f t="shared" ref="L9:L35" si="4">SUM(I9+K9)</f>
        <v>0</v>
      </c>
    </row>
    <row r="10" spans="1:13" ht="24" customHeight="1" x14ac:dyDescent="0.25">
      <c r="A10" s="174"/>
      <c r="B10" s="130"/>
      <c r="C10" s="64" t="s">
        <v>63</v>
      </c>
      <c r="D10" s="119" t="s">
        <v>50</v>
      </c>
      <c r="E10" s="120"/>
      <c r="F10" s="10" t="s">
        <v>11</v>
      </c>
      <c r="G10" s="11">
        <v>12</v>
      </c>
      <c r="H10" s="61">
        <v>0</v>
      </c>
      <c r="I10" s="62">
        <f t="shared" si="2"/>
        <v>0</v>
      </c>
      <c r="J10" s="63">
        <v>0</v>
      </c>
      <c r="K10" s="62">
        <f t="shared" si="3"/>
        <v>0</v>
      </c>
      <c r="L10" s="74">
        <f t="shared" si="4"/>
        <v>0</v>
      </c>
    </row>
    <row r="11" spans="1:13" x14ac:dyDescent="0.25">
      <c r="A11" s="174"/>
      <c r="B11" s="130"/>
      <c r="C11" s="64" t="s">
        <v>64</v>
      </c>
      <c r="D11" s="119" t="s">
        <v>51</v>
      </c>
      <c r="E11" s="120"/>
      <c r="F11" s="10" t="s">
        <v>52</v>
      </c>
      <c r="G11" s="11">
        <v>29</v>
      </c>
      <c r="H11" s="61">
        <v>0</v>
      </c>
      <c r="I11" s="62">
        <f t="shared" si="2"/>
        <v>0</v>
      </c>
      <c r="J11" s="63">
        <v>0</v>
      </c>
      <c r="K11" s="62">
        <f t="shared" si="3"/>
        <v>0</v>
      </c>
      <c r="L11" s="74">
        <f t="shared" si="4"/>
        <v>0</v>
      </c>
    </row>
    <row r="12" spans="1:13" x14ac:dyDescent="0.25">
      <c r="A12" s="174"/>
      <c r="B12" s="130"/>
      <c r="C12" s="64" t="s">
        <v>65</v>
      </c>
      <c r="D12" s="119" t="s">
        <v>53</v>
      </c>
      <c r="E12" s="120"/>
      <c r="F12" s="10" t="s">
        <v>6</v>
      </c>
      <c r="G12" s="11">
        <v>1</v>
      </c>
      <c r="H12" s="61">
        <v>0</v>
      </c>
      <c r="I12" s="62">
        <f t="shared" si="2"/>
        <v>0</v>
      </c>
      <c r="J12" s="63">
        <v>0</v>
      </c>
      <c r="K12" s="62">
        <f t="shared" si="3"/>
        <v>0</v>
      </c>
      <c r="L12" s="74">
        <f t="shared" si="4"/>
        <v>0</v>
      </c>
    </row>
    <row r="13" spans="1:13" x14ac:dyDescent="0.25">
      <c r="A13" s="174"/>
      <c r="B13" s="130"/>
      <c r="C13" s="64" t="s">
        <v>66</v>
      </c>
      <c r="D13" s="119" t="s">
        <v>116</v>
      </c>
      <c r="E13" s="120"/>
      <c r="F13" s="10" t="s">
        <v>7</v>
      </c>
      <c r="G13" s="11">
        <v>33</v>
      </c>
      <c r="H13" s="61">
        <v>0</v>
      </c>
      <c r="I13" s="62">
        <f t="shared" si="2"/>
        <v>0</v>
      </c>
      <c r="J13" s="63">
        <v>0</v>
      </c>
      <c r="K13" s="62">
        <f t="shared" si="3"/>
        <v>0</v>
      </c>
      <c r="L13" s="74">
        <f t="shared" si="4"/>
        <v>0</v>
      </c>
    </row>
    <row r="14" spans="1:13" x14ac:dyDescent="0.25">
      <c r="A14" s="174"/>
      <c r="B14" s="130"/>
      <c r="C14" s="64" t="s">
        <v>67</v>
      </c>
      <c r="D14" s="176" t="s">
        <v>54</v>
      </c>
      <c r="E14" s="177"/>
      <c r="F14" s="10" t="s">
        <v>7</v>
      </c>
      <c r="G14" s="11">
        <v>10</v>
      </c>
      <c r="H14" s="61">
        <v>0</v>
      </c>
      <c r="I14" s="62">
        <f t="shared" si="2"/>
        <v>0</v>
      </c>
      <c r="J14" s="63">
        <v>0</v>
      </c>
      <c r="K14" s="62">
        <f t="shared" si="3"/>
        <v>0</v>
      </c>
      <c r="L14" s="74">
        <f t="shared" si="4"/>
        <v>0</v>
      </c>
    </row>
    <row r="15" spans="1:13" s="2" customFormat="1" ht="39.75" customHeight="1" x14ac:dyDescent="0.25">
      <c r="A15" s="174"/>
      <c r="B15" s="130"/>
      <c r="C15" s="64" t="s">
        <v>68</v>
      </c>
      <c r="D15" s="132" t="s">
        <v>118</v>
      </c>
      <c r="E15" s="133"/>
      <c r="F15" s="10" t="s">
        <v>6</v>
      </c>
      <c r="G15" s="11">
        <v>1</v>
      </c>
      <c r="H15" s="61">
        <v>0</v>
      </c>
      <c r="I15" s="62">
        <f t="shared" ref="I15" si="5">SUM(G15*H15)</f>
        <v>0</v>
      </c>
      <c r="J15" s="63">
        <v>0</v>
      </c>
      <c r="K15" s="62">
        <f t="shared" ref="K15" si="6">PRODUCT(I15*J15/100)</f>
        <v>0</v>
      </c>
      <c r="L15" s="74">
        <f t="shared" ref="L15" si="7">SUM(I15+K15)</f>
        <v>0</v>
      </c>
    </row>
    <row r="16" spans="1:13" x14ac:dyDescent="0.25">
      <c r="A16" s="174"/>
      <c r="B16" s="130"/>
      <c r="C16" s="64" t="s">
        <v>69</v>
      </c>
      <c r="D16" s="132" t="s">
        <v>8</v>
      </c>
      <c r="E16" s="133"/>
      <c r="F16" s="12" t="s">
        <v>6</v>
      </c>
      <c r="G16" s="13">
        <v>1</v>
      </c>
      <c r="H16" s="61">
        <v>0</v>
      </c>
      <c r="I16" s="62">
        <f t="shared" si="2"/>
        <v>0</v>
      </c>
      <c r="J16" s="63">
        <v>0</v>
      </c>
      <c r="K16" s="62">
        <f t="shared" si="3"/>
        <v>0</v>
      </c>
      <c r="L16" s="74">
        <f t="shared" si="4"/>
        <v>0</v>
      </c>
    </row>
    <row r="17" spans="1:12" ht="88.5" customHeight="1" x14ac:dyDescent="0.25">
      <c r="A17" s="174"/>
      <c r="B17" s="130"/>
      <c r="C17" s="64" t="s">
        <v>70</v>
      </c>
      <c r="D17" s="134" t="s">
        <v>57</v>
      </c>
      <c r="E17" s="135"/>
      <c r="F17" s="12" t="s">
        <v>6</v>
      </c>
      <c r="G17" s="13">
        <v>1</v>
      </c>
      <c r="H17" s="61">
        <v>0</v>
      </c>
      <c r="I17" s="62">
        <f t="shared" si="2"/>
        <v>0</v>
      </c>
      <c r="J17" s="63">
        <v>0</v>
      </c>
      <c r="K17" s="62">
        <f t="shared" si="3"/>
        <v>0</v>
      </c>
      <c r="L17" s="74">
        <f t="shared" si="4"/>
        <v>0</v>
      </c>
    </row>
    <row r="18" spans="1:12" x14ac:dyDescent="0.25">
      <c r="A18" s="174"/>
      <c r="B18" s="130"/>
      <c r="C18" s="64" t="s">
        <v>71</v>
      </c>
      <c r="D18" s="134" t="s">
        <v>56</v>
      </c>
      <c r="E18" s="135"/>
      <c r="F18" s="12" t="s">
        <v>6</v>
      </c>
      <c r="G18" s="13">
        <v>1</v>
      </c>
      <c r="H18" s="61">
        <v>0</v>
      </c>
      <c r="I18" s="62">
        <f t="shared" si="2"/>
        <v>0</v>
      </c>
      <c r="J18" s="63">
        <v>0</v>
      </c>
      <c r="K18" s="62">
        <f t="shared" si="3"/>
        <v>0</v>
      </c>
      <c r="L18" s="74">
        <f t="shared" si="4"/>
        <v>0</v>
      </c>
    </row>
    <row r="19" spans="1:12" x14ac:dyDescent="0.25">
      <c r="A19" s="174"/>
      <c r="B19" s="131"/>
      <c r="C19" s="14" t="s">
        <v>72</v>
      </c>
      <c r="D19" s="119" t="s">
        <v>9</v>
      </c>
      <c r="E19" s="120"/>
      <c r="F19" s="15" t="s">
        <v>6</v>
      </c>
      <c r="G19" s="16">
        <v>1</v>
      </c>
      <c r="H19" s="17">
        <v>0</v>
      </c>
      <c r="I19" s="18">
        <f t="shared" si="2"/>
        <v>0</v>
      </c>
      <c r="J19" s="19">
        <v>0</v>
      </c>
      <c r="K19" s="18">
        <f t="shared" si="3"/>
        <v>0</v>
      </c>
      <c r="L19" s="75">
        <f t="shared" si="4"/>
        <v>0</v>
      </c>
    </row>
    <row r="20" spans="1:12" ht="24" customHeight="1" x14ac:dyDescent="0.25">
      <c r="A20" s="174"/>
      <c r="B20" s="20"/>
      <c r="C20" s="14" t="s">
        <v>76</v>
      </c>
      <c r="D20" s="134" t="s">
        <v>77</v>
      </c>
      <c r="E20" s="135"/>
      <c r="F20" s="15" t="s">
        <v>11</v>
      </c>
      <c r="G20" s="16">
        <v>2</v>
      </c>
      <c r="H20" s="17">
        <v>0</v>
      </c>
      <c r="I20" s="18">
        <f t="shared" si="2"/>
        <v>0</v>
      </c>
      <c r="J20" s="19">
        <v>0</v>
      </c>
      <c r="K20" s="18">
        <f t="shared" ref="K20" si="8">PRODUCT(I20*J20/100)</f>
        <v>0</v>
      </c>
      <c r="L20" s="75">
        <f t="shared" ref="L20" si="9">SUM(I20+K20)</f>
        <v>0</v>
      </c>
    </row>
    <row r="21" spans="1:12" ht="39" customHeight="1" thickBot="1" x14ac:dyDescent="0.3">
      <c r="A21" s="174"/>
      <c r="B21" s="21"/>
      <c r="C21" s="22" t="s">
        <v>117</v>
      </c>
      <c r="D21" s="136" t="s">
        <v>60</v>
      </c>
      <c r="E21" s="137"/>
      <c r="F21" s="23" t="s">
        <v>6</v>
      </c>
      <c r="G21" s="24">
        <v>1</v>
      </c>
      <c r="H21" s="17">
        <v>0</v>
      </c>
      <c r="I21" s="18">
        <f t="shared" si="2"/>
        <v>0</v>
      </c>
      <c r="J21" s="19">
        <v>0</v>
      </c>
      <c r="K21" s="18">
        <f t="shared" ref="K21" si="10">PRODUCT(I21*J21/100)</f>
        <v>0</v>
      </c>
      <c r="L21" s="75">
        <f t="shared" ref="L21" si="11">SUM(I21+K21)</f>
        <v>0</v>
      </c>
    </row>
    <row r="22" spans="1:12" ht="12.75" customHeight="1" x14ac:dyDescent="0.25">
      <c r="A22" s="174"/>
      <c r="B22" s="129" t="s">
        <v>59</v>
      </c>
      <c r="C22" s="25" t="s">
        <v>14</v>
      </c>
      <c r="D22" s="138" t="s">
        <v>15</v>
      </c>
      <c r="E22" s="139"/>
      <c r="F22" s="26"/>
      <c r="G22" s="26"/>
      <c r="H22" s="27"/>
      <c r="I22" s="28"/>
      <c r="J22" s="29"/>
      <c r="K22" s="28"/>
      <c r="L22" s="76"/>
    </row>
    <row r="23" spans="1:12" x14ac:dyDescent="0.25">
      <c r="A23" s="174"/>
      <c r="B23" s="130"/>
      <c r="C23" s="30" t="s">
        <v>16</v>
      </c>
      <c r="D23" s="140" t="s">
        <v>17</v>
      </c>
      <c r="E23" s="141"/>
      <c r="F23" s="31" t="s">
        <v>18</v>
      </c>
      <c r="G23" s="31">
        <v>60</v>
      </c>
      <c r="H23" s="61">
        <v>0</v>
      </c>
      <c r="I23" s="62">
        <f>SUM(G23*H23)</f>
        <v>0</v>
      </c>
      <c r="J23" s="63">
        <v>0</v>
      </c>
      <c r="K23" s="62">
        <f t="shared" si="3"/>
        <v>0</v>
      </c>
      <c r="L23" s="74">
        <f t="shared" si="4"/>
        <v>0</v>
      </c>
    </row>
    <row r="24" spans="1:12" x14ac:dyDescent="0.25">
      <c r="A24" s="174"/>
      <c r="B24" s="130"/>
      <c r="C24" s="32" t="s">
        <v>19</v>
      </c>
      <c r="D24" s="117" t="s">
        <v>20</v>
      </c>
      <c r="E24" s="118"/>
      <c r="F24" s="33"/>
      <c r="G24" s="34"/>
      <c r="H24" s="35"/>
      <c r="I24" s="36"/>
      <c r="J24" s="37"/>
      <c r="K24" s="36"/>
      <c r="L24" s="77"/>
    </row>
    <row r="25" spans="1:12" x14ac:dyDescent="0.25">
      <c r="A25" s="174"/>
      <c r="B25" s="130"/>
      <c r="C25" s="30" t="s">
        <v>21</v>
      </c>
      <c r="D25" s="119" t="s">
        <v>22</v>
      </c>
      <c r="E25" s="120"/>
      <c r="F25" s="31" t="s">
        <v>18</v>
      </c>
      <c r="G25" s="38">
        <v>120</v>
      </c>
      <c r="H25" s="61">
        <v>0</v>
      </c>
      <c r="I25" s="62">
        <f>SUM(G25*H25)</f>
        <v>0</v>
      </c>
      <c r="J25" s="63">
        <v>0</v>
      </c>
      <c r="K25" s="62">
        <f t="shared" si="3"/>
        <v>0</v>
      </c>
      <c r="L25" s="74">
        <f t="shared" si="4"/>
        <v>0</v>
      </c>
    </row>
    <row r="26" spans="1:12" x14ac:dyDescent="0.25">
      <c r="A26" s="174"/>
      <c r="B26" s="130"/>
      <c r="C26" s="30" t="s">
        <v>23</v>
      </c>
      <c r="D26" s="119" t="s">
        <v>24</v>
      </c>
      <c r="E26" s="120"/>
      <c r="F26" s="31" t="s">
        <v>18</v>
      </c>
      <c r="G26" s="38">
        <v>60</v>
      </c>
      <c r="H26" s="61">
        <v>0</v>
      </c>
      <c r="I26" s="62">
        <f>SUM(G26*H26)</f>
        <v>0</v>
      </c>
      <c r="J26" s="63">
        <v>0</v>
      </c>
      <c r="K26" s="62">
        <f t="shared" si="3"/>
        <v>0</v>
      </c>
      <c r="L26" s="74">
        <f t="shared" si="4"/>
        <v>0</v>
      </c>
    </row>
    <row r="27" spans="1:12" x14ac:dyDescent="0.25">
      <c r="A27" s="174"/>
      <c r="B27" s="130"/>
      <c r="C27" s="30" t="s">
        <v>25</v>
      </c>
      <c r="D27" s="119" t="s">
        <v>26</v>
      </c>
      <c r="E27" s="120"/>
      <c r="F27" s="31" t="s">
        <v>18</v>
      </c>
      <c r="G27" s="38">
        <v>50</v>
      </c>
      <c r="H27" s="61">
        <v>0</v>
      </c>
      <c r="I27" s="62">
        <f>SUM(G27*H27)</f>
        <v>0</v>
      </c>
      <c r="J27" s="63">
        <v>0</v>
      </c>
      <c r="K27" s="62">
        <f t="shared" si="3"/>
        <v>0</v>
      </c>
      <c r="L27" s="74">
        <f t="shared" si="4"/>
        <v>0</v>
      </c>
    </row>
    <row r="28" spans="1:12" x14ac:dyDescent="0.25">
      <c r="A28" s="174"/>
      <c r="B28" s="130"/>
      <c r="C28" s="30" t="s">
        <v>27</v>
      </c>
      <c r="D28" s="119" t="s">
        <v>28</v>
      </c>
      <c r="E28" s="120"/>
      <c r="F28" s="31" t="s">
        <v>18</v>
      </c>
      <c r="G28" s="38">
        <v>20</v>
      </c>
      <c r="H28" s="61">
        <v>0</v>
      </c>
      <c r="I28" s="62">
        <f>SUM(G28*H28)</f>
        <v>0</v>
      </c>
      <c r="J28" s="63">
        <v>0</v>
      </c>
      <c r="K28" s="62">
        <f t="shared" si="3"/>
        <v>0</v>
      </c>
      <c r="L28" s="74">
        <f t="shared" si="4"/>
        <v>0</v>
      </c>
    </row>
    <row r="29" spans="1:12" x14ac:dyDescent="0.25">
      <c r="A29" s="174"/>
      <c r="B29" s="130"/>
      <c r="C29" s="32" t="s">
        <v>29</v>
      </c>
      <c r="D29" s="117" t="s">
        <v>30</v>
      </c>
      <c r="E29" s="118"/>
      <c r="F29" s="33"/>
      <c r="G29" s="34"/>
      <c r="H29" s="35"/>
      <c r="I29" s="36"/>
      <c r="J29" s="37"/>
      <c r="K29" s="36"/>
      <c r="L29" s="77"/>
    </row>
    <row r="30" spans="1:12" ht="24" customHeight="1" x14ac:dyDescent="0.25">
      <c r="A30" s="174"/>
      <c r="B30" s="130"/>
      <c r="C30" s="30" t="s">
        <v>31</v>
      </c>
      <c r="D30" s="119" t="s">
        <v>48</v>
      </c>
      <c r="E30" s="120"/>
      <c r="F30" s="31" t="s">
        <v>6</v>
      </c>
      <c r="G30" s="38">
        <v>1</v>
      </c>
      <c r="H30" s="61">
        <v>0</v>
      </c>
      <c r="I30" s="62">
        <f>SUM(G30*H30)</f>
        <v>0</v>
      </c>
      <c r="J30" s="63">
        <v>0</v>
      </c>
      <c r="K30" s="62">
        <f t="shared" si="3"/>
        <v>0</v>
      </c>
      <c r="L30" s="74">
        <f t="shared" si="4"/>
        <v>0</v>
      </c>
    </row>
    <row r="31" spans="1:12" x14ac:dyDescent="0.25">
      <c r="A31" s="174"/>
      <c r="B31" s="130"/>
      <c r="C31" s="32" t="s">
        <v>32</v>
      </c>
      <c r="D31" s="117" t="s">
        <v>33</v>
      </c>
      <c r="E31" s="118"/>
      <c r="F31" s="33"/>
      <c r="G31" s="34"/>
      <c r="H31" s="35"/>
      <c r="I31" s="36"/>
      <c r="J31" s="37"/>
      <c r="K31" s="36"/>
      <c r="L31" s="77"/>
    </row>
    <row r="32" spans="1:12" x14ac:dyDescent="0.25">
      <c r="A32" s="174"/>
      <c r="B32" s="130"/>
      <c r="C32" s="30" t="s">
        <v>34</v>
      </c>
      <c r="D32" s="119" t="s">
        <v>35</v>
      </c>
      <c r="E32" s="120"/>
      <c r="F32" s="31" t="s">
        <v>6</v>
      </c>
      <c r="G32" s="38">
        <v>1</v>
      </c>
      <c r="H32" s="61">
        <v>0</v>
      </c>
      <c r="I32" s="62">
        <f>SUM(G32*H32)</f>
        <v>0</v>
      </c>
      <c r="J32" s="63">
        <v>0</v>
      </c>
      <c r="K32" s="62">
        <f t="shared" si="3"/>
        <v>0</v>
      </c>
      <c r="L32" s="74">
        <f t="shared" si="4"/>
        <v>0</v>
      </c>
    </row>
    <row r="33" spans="1:12" x14ac:dyDescent="0.25">
      <c r="A33" s="174"/>
      <c r="B33" s="130"/>
      <c r="C33" s="32" t="s">
        <v>36</v>
      </c>
      <c r="D33" s="117" t="s">
        <v>37</v>
      </c>
      <c r="E33" s="118"/>
      <c r="F33" s="33"/>
      <c r="G33" s="34"/>
      <c r="H33" s="35"/>
      <c r="I33" s="36"/>
      <c r="J33" s="37"/>
      <c r="K33" s="36"/>
      <c r="L33" s="77"/>
    </row>
    <row r="34" spans="1:12" x14ac:dyDescent="0.25">
      <c r="A34" s="174"/>
      <c r="B34" s="130"/>
      <c r="C34" s="30" t="s">
        <v>38</v>
      </c>
      <c r="D34" s="119" t="s">
        <v>39</v>
      </c>
      <c r="E34" s="120"/>
      <c r="F34" s="31" t="s">
        <v>6</v>
      </c>
      <c r="G34" s="38">
        <v>1</v>
      </c>
      <c r="H34" s="61">
        <v>0</v>
      </c>
      <c r="I34" s="62">
        <f>SUM(G34*H34)</f>
        <v>0</v>
      </c>
      <c r="J34" s="63">
        <v>0</v>
      </c>
      <c r="K34" s="62">
        <f t="shared" si="3"/>
        <v>0</v>
      </c>
      <c r="L34" s="74">
        <f t="shared" si="4"/>
        <v>0</v>
      </c>
    </row>
    <row r="35" spans="1:12" x14ac:dyDescent="0.25">
      <c r="A35" s="174"/>
      <c r="B35" s="130"/>
      <c r="C35" s="30" t="s">
        <v>40</v>
      </c>
      <c r="D35" s="119" t="s">
        <v>41</v>
      </c>
      <c r="E35" s="120"/>
      <c r="F35" s="31" t="s">
        <v>6</v>
      </c>
      <c r="G35" s="38">
        <v>1</v>
      </c>
      <c r="H35" s="61">
        <v>0</v>
      </c>
      <c r="I35" s="62">
        <f>SUM(G35*H35)</f>
        <v>0</v>
      </c>
      <c r="J35" s="63">
        <v>0</v>
      </c>
      <c r="K35" s="62">
        <f t="shared" si="3"/>
        <v>0</v>
      </c>
      <c r="L35" s="74">
        <f t="shared" si="4"/>
        <v>0</v>
      </c>
    </row>
    <row r="36" spans="1:12" x14ac:dyDescent="0.25">
      <c r="A36" s="174"/>
      <c r="B36" s="130"/>
      <c r="C36" s="32" t="s">
        <v>42</v>
      </c>
      <c r="D36" s="117" t="s">
        <v>43</v>
      </c>
      <c r="E36" s="118"/>
      <c r="F36" s="39"/>
      <c r="G36" s="34"/>
      <c r="H36" s="35"/>
      <c r="I36" s="36"/>
      <c r="J36" s="37"/>
      <c r="K36" s="36"/>
      <c r="L36" s="77"/>
    </row>
    <row r="37" spans="1:12" x14ac:dyDescent="0.25">
      <c r="A37" s="174"/>
      <c r="B37" s="130"/>
      <c r="C37" s="30" t="s">
        <v>44</v>
      </c>
      <c r="D37" s="119" t="s">
        <v>45</v>
      </c>
      <c r="E37" s="120"/>
      <c r="F37" s="31" t="s">
        <v>6</v>
      </c>
      <c r="G37" s="38">
        <v>1</v>
      </c>
      <c r="H37" s="61">
        <v>0</v>
      </c>
      <c r="I37" s="62">
        <f>SUM(G37*H37)</f>
        <v>0</v>
      </c>
      <c r="J37" s="63">
        <v>0</v>
      </c>
      <c r="K37" s="62">
        <f t="shared" ref="K37:K38" si="12">PRODUCT(I37*J37/100)</f>
        <v>0</v>
      </c>
      <c r="L37" s="74">
        <f t="shared" ref="L37:L38" si="13">SUM(I37+K37)</f>
        <v>0</v>
      </c>
    </row>
    <row r="38" spans="1:12" ht="13.5" thickBot="1" x14ac:dyDescent="0.3">
      <c r="A38" s="174"/>
      <c r="B38" s="131"/>
      <c r="C38" s="40" t="s">
        <v>46</v>
      </c>
      <c r="D38" s="124" t="s">
        <v>47</v>
      </c>
      <c r="E38" s="125"/>
      <c r="F38" s="41" t="s">
        <v>6</v>
      </c>
      <c r="G38" s="42">
        <v>1</v>
      </c>
      <c r="H38" s="17">
        <v>0</v>
      </c>
      <c r="I38" s="62">
        <f>SUM(G38*H38)</f>
        <v>0</v>
      </c>
      <c r="J38" s="63">
        <v>0</v>
      </c>
      <c r="K38" s="62">
        <f t="shared" si="12"/>
        <v>0</v>
      </c>
      <c r="L38" s="74">
        <f t="shared" si="13"/>
        <v>0</v>
      </c>
    </row>
    <row r="39" spans="1:12" s="54" customFormat="1" ht="16.5" thickBot="1" x14ac:dyDescent="0.3">
      <c r="A39" s="175"/>
      <c r="B39" s="126" t="s">
        <v>13</v>
      </c>
      <c r="C39" s="127"/>
      <c r="D39" s="127"/>
      <c r="E39" s="127"/>
      <c r="F39" s="127"/>
      <c r="G39" s="127"/>
      <c r="H39" s="128"/>
      <c r="I39" s="78">
        <f>SUM(I5+I9+I10+I11+I12+I13+I14+I15+I16+I17+I18+I19+I20+I21+I23+I25+I26+I27+I28+I30+I32+I34+I35+I37+I38)</f>
        <v>0</v>
      </c>
      <c r="J39" s="79"/>
      <c r="K39" s="78">
        <f t="shared" ref="K39:L39" si="14">SUM(K5+K9+K10+K11+K12+K13+K14+K15+K16+K17+K18+K19+K20+K21+K23+K25+K26+K27+K28+K30+K32+K34+K35+K37+K38)</f>
        <v>0</v>
      </c>
      <c r="L39" s="78">
        <f t="shared" si="14"/>
        <v>0</v>
      </c>
    </row>
    <row r="40" spans="1:12" ht="63" customHeight="1" thickBot="1" x14ac:dyDescent="0.3">
      <c r="A40" s="80"/>
      <c r="B40" s="81"/>
      <c r="C40" s="81"/>
      <c r="D40" s="82" t="s">
        <v>49</v>
      </c>
      <c r="E40" s="83" t="s">
        <v>130</v>
      </c>
      <c r="F40" s="82" t="s">
        <v>0</v>
      </c>
      <c r="G40" s="82" t="s">
        <v>12</v>
      </c>
      <c r="H40" s="83" t="s">
        <v>3</v>
      </c>
      <c r="I40" s="82" t="s">
        <v>1</v>
      </c>
      <c r="J40" s="83" t="s">
        <v>4</v>
      </c>
      <c r="K40" s="82" t="s">
        <v>5</v>
      </c>
      <c r="L40" s="84" t="s">
        <v>2</v>
      </c>
    </row>
    <row r="41" spans="1:12" s="59" customFormat="1" ht="80.25" customHeight="1" x14ac:dyDescent="0.25">
      <c r="A41" s="163" t="s">
        <v>115</v>
      </c>
      <c r="B41" s="44"/>
      <c r="C41" s="70" t="s">
        <v>73</v>
      </c>
      <c r="D41" s="73" t="s">
        <v>132</v>
      </c>
      <c r="E41" s="72"/>
      <c r="F41" s="70" t="s">
        <v>6</v>
      </c>
      <c r="G41" s="70">
        <v>1</v>
      </c>
      <c r="H41" s="65">
        <v>0</v>
      </c>
      <c r="I41" s="60">
        <f>SUM(G41*H41)</f>
        <v>0</v>
      </c>
      <c r="J41" s="66">
        <v>0</v>
      </c>
      <c r="K41" s="60">
        <f t="shared" ref="K41" si="15">PRODUCT(I41*J41/100)</f>
        <v>0</v>
      </c>
      <c r="L41" s="85">
        <f t="shared" ref="L41" si="16">SUM(I41+K41)</f>
        <v>0</v>
      </c>
    </row>
    <row r="42" spans="1:12" ht="104.25" customHeight="1" x14ac:dyDescent="0.25">
      <c r="A42" s="164"/>
      <c r="B42" s="44"/>
      <c r="C42" s="56" t="s">
        <v>82</v>
      </c>
      <c r="D42" s="111" t="s">
        <v>74</v>
      </c>
      <c r="E42" s="112"/>
      <c r="F42" s="56" t="s">
        <v>6</v>
      </c>
      <c r="G42" s="56">
        <v>1</v>
      </c>
      <c r="H42" s="61">
        <v>0</v>
      </c>
      <c r="I42" s="62">
        <f>SUM(G42*H42)</f>
        <v>0</v>
      </c>
      <c r="J42" s="63">
        <v>0</v>
      </c>
      <c r="K42" s="62">
        <f t="shared" ref="K42:K51" si="17">PRODUCT(I42*J42/100)</f>
        <v>0</v>
      </c>
      <c r="L42" s="74">
        <f t="shared" ref="L42:L51" si="18">SUM(I42+K42)</f>
        <v>0</v>
      </c>
    </row>
    <row r="43" spans="1:12" ht="49.5" customHeight="1" x14ac:dyDescent="0.25">
      <c r="A43" s="164"/>
      <c r="B43" s="44"/>
      <c r="C43" s="56" t="s">
        <v>83</v>
      </c>
      <c r="D43" s="111" t="s">
        <v>119</v>
      </c>
      <c r="E43" s="112"/>
      <c r="F43" s="56" t="s">
        <v>113</v>
      </c>
      <c r="G43" s="56">
        <v>20</v>
      </c>
      <c r="H43" s="61">
        <v>0</v>
      </c>
      <c r="I43" s="62">
        <f>SUM(G43*H43)</f>
        <v>0</v>
      </c>
      <c r="J43" s="63">
        <v>0</v>
      </c>
      <c r="K43" s="62">
        <f t="shared" si="17"/>
        <v>0</v>
      </c>
      <c r="L43" s="74">
        <f t="shared" si="18"/>
        <v>0</v>
      </c>
    </row>
    <row r="44" spans="1:12" ht="47.25" customHeight="1" x14ac:dyDescent="0.25">
      <c r="A44" s="164"/>
      <c r="B44" s="44"/>
      <c r="C44" s="56" t="s">
        <v>84</v>
      </c>
      <c r="D44" s="111" t="s">
        <v>79</v>
      </c>
      <c r="E44" s="112"/>
      <c r="F44" s="71" t="s">
        <v>120</v>
      </c>
      <c r="G44" s="56">
        <v>35</v>
      </c>
      <c r="H44" s="61">
        <v>0</v>
      </c>
      <c r="I44" s="62">
        <f t="shared" ref="I44:I47" si="19">SUM(G44*H44)</f>
        <v>0</v>
      </c>
      <c r="J44" s="63">
        <v>0</v>
      </c>
      <c r="K44" s="62">
        <f t="shared" si="17"/>
        <v>0</v>
      </c>
      <c r="L44" s="74">
        <f t="shared" si="18"/>
        <v>0</v>
      </c>
    </row>
    <row r="45" spans="1:12" ht="25.5" customHeight="1" x14ac:dyDescent="0.25">
      <c r="A45" s="164"/>
      <c r="B45" s="44"/>
      <c r="C45" s="56" t="s">
        <v>85</v>
      </c>
      <c r="D45" s="111" t="s">
        <v>80</v>
      </c>
      <c r="E45" s="112"/>
      <c r="F45" s="56" t="s">
        <v>6</v>
      </c>
      <c r="G45" s="56">
        <v>1</v>
      </c>
      <c r="H45" s="61">
        <v>0</v>
      </c>
      <c r="I45" s="62">
        <f t="shared" si="19"/>
        <v>0</v>
      </c>
      <c r="J45" s="63">
        <v>0</v>
      </c>
      <c r="K45" s="62">
        <f t="shared" si="17"/>
        <v>0</v>
      </c>
      <c r="L45" s="74">
        <f t="shared" si="18"/>
        <v>0</v>
      </c>
    </row>
    <row r="46" spans="1:12" ht="15" customHeight="1" x14ac:dyDescent="0.25">
      <c r="A46" s="164"/>
      <c r="B46" s="44"/>
      <c r="C46" s="56" t="s">
        <v>122</v>
      </c>
      <c r="D46" s="111" t="s">
        <v>55</v>
      </c>
      <c r="E46" s="112"/>
      <c r="F46" s="56" t="s">
        <v>6</v>
      </c>
      <c r="G46" s="56">
        <v>1</v>
      </c>
      <c r="H46" s="61">
        <v>0</v>
      </c>
      <c r="I46" s="62">
        <f t="shared" si="19"/>
        <v>0</v>
      </c>
      <c r="J46" s="63">
        <v>0</v>
      </c>
      <c r="K46" s="62">
        <f t="shared" si="17"/>
        <v>0</v>
      </c>
      <c r="L46" s="74">
        <f t="shared" si="18"/>
        <v>0</v>
      </c>
    </row>
    <row r="47" spans="1:12" ht="15" customHeight="1" x14ac:dyDescent="0.25">
      <c r="A47" s="164"/>
      <c r="B47" s="44"/>
      <c r="C47" s="56" t="s">
        <v>123</v>
      </c>
      <c r="D47" s="111" t="s">
        <v>81</v>
      </c>
      <c r="E47" s="112"/>
      <c r="F47" s="56" t="s">
        <v>11</v>
      </c>
      <c r="G47" s="56">
        <v>2</v>
      </c>
      <c r="H47" s="61">
        <v>0</v>
      </c>
      <c r="I47" s="62">
        <f t="shared" si="19"/>
        <v>0</v>
      </c>
      <c r="J47" s="63">
        <v>0</v>
      </c>
      <c r="K47" s="62">
        <f t="shared" si="17"/>
        <v>0</v>
      </c>
      <c r="L47" s="74">
        <f t="shared" si="18"/>
        <v>0</v>
      </c>
    </row>
    <row r="48" spans="1:12" ht="27" customHeight="1" x14ac:dyDescent="0.25">
      <c r="A48" s="164"/>
      <c r="B48" s="44"/>
      <c r="C48" s="56" t="s">
        <v>124</v>
      </c>
      <c r="D48" s="111" t="s">
        <v>78</v>
      </c>
      <c r="E48" s="112"/>
      <c r="F48" s="56" t="s">
        <v>11</v>
      </c>
      <c r="G48" s="56">
        <v>1</v>
      </c>
      <c r="H48" s="61">
        <v>0</v>
      </c>
      <c r="I48" s="62">
        <f>SUM(G48*H48)</f>
        <v>0</v>
      </c>
      <c r="J48" s="63">
        <v>0</v>
      </c>
      <c r="K48" s="62">
        <f t="shared" si="17"/>
        <v>0</v>
      </c>
      <c r="L48" s="74">
        <f t="shared" si="18"/>
        <v>0</v>
      </c>
    </row>
    <row r="49" spans="1:12" ht="24" customHeight="1" x14ac:dyDescent="0.25">
      <c r="A49" s="164"/>
      <c r="B49" s="44"/>
      <c r="C49" s="56" t="s">
        <v>125</v>
      </c>
      <c r="D49" s="111" t="s">
        <v>86</v>
      </c>
      <c r="E49" s="112"/>
      <c r="F49" s="56" t="s">
        <v>6</v>
      </c>
      <c r="G49" s="56">
        <v>1</v>
      </c>
      <c r="H49" s="61">
        <v>0</v>
      </c>
      <c r="I49" s="62">
        <f t="shared" ref="I49:I51" si="20">SUM(G49*H49)</f>
        <v>0</v>
      </c>
      <c r="J49" s="63">
        <v>0</v>
      </c>
      <c r="K49" s="62">
        <f t="shared" si="17"/>
        <v>0</v>
      </c>
      <c r="L49" s="74">
        <f t="shared" si="18"/>
        <v>0</v>
      </c>
    </row>
    <row r="50" spans="1:12" ht="52.5" customHeight="1" x14ac:dyDescent="0.25">
      <c r="A50" s="164"/>
      <c r="B50" s="44"/>
      <c r="C50" s="56" t="s">
        <v>126</v>
      </c>
      <c r="D50" s="111" t="s">
        <v>121</v>
      </c>
      <c r="E50" s="112"/>
      <c r="F50" s="56" t="s">
        <v>6</v>
      </c>
      <c r="G50" s="56">
        <v>1</v>
      </c>
      <c r="H50" s="61">
        <v>0</v>
      </c>
      <c r="I50" s="62">
        <f t="shared" si="20"/>
        <v>0</v>
      </c>
      <c r="J50" s="63">
        <v>0</v>
      </c>
      <c r="K50" s="62">
        <f t="shared" si="17"/>
        <v>0</v>
      </c>
      <c r="L50" s="74">
        <f t="shared" si="18"/>
        <v>0</v>
      </c>
    </row>
    <row r="51" spans="1:12" ht="26.25" customHeight="1" x14ac:dyDescent="0.25">
      <c r="A51" s="164"/>
      <c r="B51" s="44"/>
      <c r="C51" s="56" t="s">
        <v>127</v>
      </c>
      <c r="D51" s="111" t="s">
        <v>102</v>
      </c>
      <c r="E51" s="112"/>
      <c r="F51" s="56" t="s">
        <v>6</v>
      </c>
      <c r="G51" s="56">
        <v>1</v>
      </c>
      <c r="H51" s="61">
        <v>0</v>
      </c>
      <c r="I51" s="62">
        <f t="shared" si="20"/>
        <v>0</v>
      </c>
      <c r="J51" s="63">
        <v>0</v>
      </c>
      <c r="K51" s="62">
        <f t="shared" si="17"/>
        <v>0</v>
      </c>
      <c r="L51" s="74">
        <f t="shared" si="18"/>
        <v>0</v>
      </c>
    </row>
    <row r="52" spans="1:12" ht="24" customHeight="1" x14ac:dyDescent="0.25">
      <c r="A52" s="164"/>
      <c r="B52" s="44"/>
      <c r="C52" s="56" t="s">
        <v>128</v>
      </c>
      <c r="D52" s="111" t="s">
        <v>107</v>
      </c>
      <c r="E52" s="112"/>
      <c r="F52" s="57" t="s">
        <v>11</v>
      </c>
      <c r="G52" s="58">
        <v>1</v>
      </c>
      <c r="H52" s="61">
        <v>0</v>
      </c>
      <c r="I52" s="62">
        <f>SUM(G52*H52)</f>
        <v>0</v>
      </c>
      <c r="J52" s="63">
        <v>0</v>
      </c>
      <c r="K52" s="62">
        <f t="shared" ref="K52" si="21">PRODUCT(I52*J52/100)</f>
        <v>0</v>
      </c>
      <c r="L52" s="74">
        <f t="shared" ref="L52" si="22">SUM(I52+K52)</f>
        <v>0</v>
      </c>
    </row>
    <row r="53" spans="1:12" ht="15.75" customHeight="1" thickBot="1" x14ac:dyDescent="0.3">
      <c r="A53" s="164"/>
      <c r="B53" s="44"/>
      <c r="C53" s="56" t="s">
        <v>129</v>
      </c>
      <c r="D53" s="115" t="s">
        <v>75</v>
      </c>
      <c r="E53" s="116"/>
      <c r="F53" s="56" t="s">
        <v>6</v>
      </c>
      <c r="G53" s="56">
        <v>1</v>
      </c>
      <c r="H53" s="61">
        <v>0</v>
      </c>
      <c r="I53" s="62">
        <f t="shared" ref="I53" si="23">SUM(G53*H53)</f>
        <v>0</v>
      </c>
      <c r="J53" s="63">
        <v>0</v>
      </c>
      <c r="K53" s="62">
        <f t="shared" ref="K53" si="24">PRODUCT(I53*J53/100)</f>
        <v>0</v>
      </c>
      <c r="L53" s="74">
        <f t="shared" ref="L53" si="25">SUM(I53+K53)</f>
        <v>0</v>
      </c>
    </row>
    <row r="54" spans="1:12" ht="16.5" thickBot="1" x14ac:dyDescent="0.3">
      <c r="A54" s="165"/>
      <c r="B54" s="171" t="s">
        <v>88</v>
      </c>
      <c r="C54" s="171"/>
      <c r="D54" s="171"/>
      <c r="E54" s="171"/>
      <c r="F54" s="171"/>
      <c r="G54" s="171"/>
      <c r="H54" s="172"/>
      <c r="I54" s="86">
        <f>SUM(I41+I42+I43+I44+I45+I46+I47+I48+I49+I50+I51+I52+I53)</f>
        <v>0</v>
      </c>
      <c r="J54" s="79"/>
      <c r="K54" s="86">
        <f t="shared" ref="K54:L54" si="26">SUM(K41+K42+K43+K44+K45+K46+K47+K48+K49+K50+K51+K52+K53)</f>
        <v>0</v>
      </c>
      <c r="L54" s="86">
        <f t="shared" si="26"/>
        <v>0</v>
      </c>
    </row>
    <row r="55" spans="1:12" ht="65.25" customHeight="1" thickBot="1" x14ac:dyDescent="0.3">
      <c r="A55" s="90"/>
      <c r="B55" s="91"/>
      <c r="C55" s="91"/>
      <c r="D55" s="92" t="s">
        <v>49</v>
      </c>
      <c r="E55" s="93" t="s">
        <v>130</v>
      </c>
      <c r="F55" s="92" t="s">
        <v>0</v>
      </c>
      <c r="G55" s="92" t="s">
        <v>12</v>
      </c>
      <c r="H55" s="93" t="s">
        <v>3</v>
      </c>
      <c r="I55" s="92" t="s">
        <v>1</v>
      </c>
      <c r="J55" s="93" t="s">
        <v>4</v>
      </c>
      <c r="K55" s="92" t="s">
        <v>5</v>
      </c>
      <c r="L55" s="94" t="s">
        <v>2</v>
      </c>
    </row>
    <row r="56" spans="1:12" s="59" customFormat="1" ht="69" customHeight="1" x14ac:dyDescent="0.25">
      <c r="A56" s="166" t="s">
        <v>134</v>
      </c>
      <c r="B56" s="43"/>
      <c r="C56" s="97" t="s">
        <v>87</v>
      </c>
      <c r="D56" s="98" t="s">
        <v>133</v>
      </c>
      <c r="E56" s="99"/>
      <c r="F56" s="100" t="s">
        <v>6</v>
      </c>
      <c r="G56" s="100">
        <v>1</v>
      </c>
      <c r="H56" s="101">
        <v>0</v>
      </c>
      <c r="I56" s="102">
        <f>SUM(G56*H56)</f>
        <v>0</v>
      </c>
      <c r="J56" s="103">
        <v>0</v>
      </c>
      <c r="K56" s="102">
        <f t="shared" ref="K56" si="27">PRODUCT(I56*J56/100)</f>
        <v>0</v>
      </c>
      <c r="L56" s="104">
        <f t="shared" ref="L56" si="28">SUM(I56+K56)</f>
        <v>0</v>
      </c>
    </row>
    <row r="57" spans="1:12" s="47" customFormat="1" ht="26.25" customHeight="1" x14ac:dyDescent="0.25">
      <c r="A57" s="167"/>
      <c r="B57" s="45"/>
      <c r="C57" s="46" t="s">
        <v>93</v>
      </c>
      <c r="D57" s="106" t="s">
        <v>89</v>
      </c>
      <c r="E57" s="107"/>
      <c r="F57" s="67" t="s">
        <v>6</v>
      </c>
      <c r="G57" s="67">
        <v>1</v>
      </c>
      <c r="H57" s="61">
        <v>0</v>
      </c>
      <c r="I57" s="62">
        <f t="shared" ref="I57:I60" si="29">SUM(G57*H57)</f>
        <v>0</v>
      </c>
      <c r="J57" s="63">
        <v>0</v>
      </c>
      <c r="K57" s="62">
        <f t="shared" ref="K57:K61" si="30">PRODUCT(I57*J57/100)</f>
        <v>0</v>
      </c>
      <c r="L57" s="74">
        <f t="shared" ref="L57:L61" si="31">SUM(I57+K57)</f>
        <v>0</v>
      </c>
    </row>
    <row r="58" spans="1:12" s="47" customFormat="1" ht="27.75" customHeight="1" x14ac:dyDescent="0.25">
      <c r="A58" s="167"/>
      <c r="B58" s="45"/>
      <c r="C58" s="46" t="s">
        <v>94</v>
      </c>
      <c r="D58" s="107" t="s">
        <v>90</v>
      </c>
      <c r="E58" s="107"/>
      <c r="F58" s="67" t="s">
        <v>6</v>
      </c>
      <c r="G58" s="67">
        <v>1</v>
      </c>
      <c r="H58" s="61">
        <v>0</v>
      </c>
      <c r="I58" s="62">
        <f t="shared" si="29"/>
        <v>0</v>
      </c>
      <c r="J58" s="63">
        <v>0</v>
      </c>
      <c r="K58" s="62">
        <f t="shared" si="30"/>
        <v>0</v>
      </c>
      <c r="L58" s="74">
        <f t="shared" si="31"/>
        <v>0</v>
      </c>
    </row>
    <row r="59" spans="1:12" s="47" customFormat="1" ht="25.5" customHeight="1" x14ac:dyDescent="0.25">
      <c r="A59" s="167"/>
      <c r="B59" s="45"/>
      <c r="C59" s="46" t="s">
        <v>95</v>
      </c>
      <c r="D59" s="107" t="s">
        <v>91</v>
      </c>
      <c r="E59" s="107"/>
      <c r="F59" s="67" t="s">
        <v>6</v>
      </c>
      <c r="G59" s="67">
        <v>1</v>
      </c>
      <c r="H59" s="61">
        <v>0</v>
      </c>
      <c r="I59" s="62">
        <f t="shared" si="29"/>
        <v>0</v>
      </c>
      <c r="J59" s="63">
        <v>0</v>
      </c>
      <c r="K59" s="62">
        <f t="shared" si="30"/>
        <v>0</v>
      </c>
      <c r="L59" s="74">
        <f t="shared" si="31"/>
        <v>0</v>
      </c>
    </row>
    <row r="60" spans="1:12" s="47" customFormat="1" ht="89.25" customHeight="1" x14ac:dyDescent="0.25">
      <c r="A60" s="167"/>
      <c r="B60" s="45"/>
      <c r="C60" s="46" t="s">
        <v>96</v>
      </c>
      <c r="D60" s="107" t="s">
        <v>92</v>
      </c>
      <c r="E60" s="107"/>
      <c r="F60" s="67" t="s">
        <v>6</v>
      </c>
      <c r="G60" s="67">
        <v>1</v>
      </c>
      <c r="H60" s="61">
        <v>0</v>
      </c>
      <c r="I60" s="62">
        <f t="shared" si="29"/>
        <v>0</v>
      </c>
      <c r="J60" s="63">
        <v>0</v>
      </c>
      <c r="K60" s="62">
        <f t="shared" si="30"/>
        <v>0</v>
      </c>
      <c r="L60" s="74">
        <f t="shared" si="31"/>
        <v>0</v>
      </c>
    </row>
    <row r="61" spans="1:12" s="47" customFormat="1" ht="48" customHeight="1" x14ac:dyDescent="0.25">
      <c r="A61" s="167"/>
      <c r="B61" s="45"/>
      <c r="C61" s="46" t="s">
        <v>97</v>
      </c>
      <c r="D61" s="107" t="s">
        <v>112</v>
      </c>
      <c r="E61" s="107"/>
      <c r="F61" s="67" t="s">
        <v>113</v>
      </c>
      <c r="G61" s="67">
        <v>16</v>
      </c>
      <c r="H61" s="61">
        <v>0</v>
      </c>
      <c r="I61" s="62">
        <f>SUM(G61*H61)</f>
        <v>0</v>
      </c>
      <c r="J61" s="63">
        <v>0</v>
      </c>
      <c r="K61" s="62">
        <f t="shared" si="30"/>
        <v>0</v>
      </c>
      <c r="L61" s="74">
        <f t="shared" si="31"/>
        <v>0</v>
      </c>
    </row>
    <row r="62" spans="1:12" s="47" customFormat="1" ht="48" customHeight="1" x14ac:dyDescent="0.25">
      <c r="A62" s="167"/>
      <c r="B62" s="45"/>
      <c r="C62" s="67" t="s">
        <v>98</v>
      </c>
      <c r="D62" s="113" t="s">
        <v>79</v>
      </c>
      <c r="E62" s="114"/>
      <c r="F62" s="67" t="s">
        <v>114</v>
      </c>
      <c r="G62" s="67">
        <v>20</v>
      </c>
      <c r="H62" s="61">
        <v>0</v>
      </c>
      <c r="I62" s="62">
        <f t="shared" ref="I62:I68" si="32">SUM(G62*H62)</f>
        <v>0</v>
      </c>
      <c r="J62" s="63">
        <v>0</v>
      </c>
      <c r="K62" s="62">
        <f t="shared" ref="K62:K68" si="33">PRODUCT(I62*J62/100)</f>
        <v>0</v>
      </c>
      <c r="L62" s="74">
        <f t="shared" ref="L62:L68" si="34">SUM(I62+K62)</f>
        <v>0</v>
      </c>
    </row>
    <row r="63" spans="1:12" s="47" customFormat="1" ht="24.75" customHeight="1" x14ac:dyDescent="0.25">
      <c r="A63" s="167"/>
      <c r="B63" s="45"/>
      <c r="C63" s="46" t="s">
        <v>100</v>
      </c>
      <c r="D63" s="107" t="s">
        <v>78</v>
      </c>
      <c r="E63" s="107"/>
      <c r="F63" s="67" t="s">
        <v>11</v>
      </c>
      <c r="G63" s="67">
        <v>1</v>
      </c>
      <c r="H63" s="61">
        <v>0</v>
      </c>
      <c r="I63" s="62">
        <f t="shared" si="32"/>
        <v>0</v>
      </c>
      <c r="J63" s="63">
        <v>0</v>
      </c>
      <c r="K63" s="62">
        <f t="shared" si="33"/>
        <v>0</v>
      </c>
      <c r="L63" s="74">
        <f t="shared" si="34"/>
        <v>0</v>
      </c>
    </row>
    <row r="64" spans="1:12" s="47" customFormat="1" ht="24.75" customHeight="1" x14ac:dyDescent="0.25">
      <c r="A64" s="167"/>
      <c r="B64" s="45"/>
      <c r="C64" s="46" t="s">
        <v>104</v>
      </c>
      <c r="D64" s="113" t="s">
        <v>99</v>
      </c>
      <c r="E64" s="114"/>
      <c r="F64" s="67" t="s">
        <v>6</v>
      </c>
      <c r="G64" s="48">
        <v>1</v>
      </c>
      <c r="H64" s="61">
        <v>0</v>
      </c>
      <c r="I64" s="62">
        <f t="shared" si="32"/>
        <v>0</v>
      </c>
      <c r="J64" s="63">
        <v>0</v>
      </c>
      <c r="K64" s="62">
        <f t="shared" si="33"/>
        <v>0</v>
      </c>
      <c r="L64" s="74">
        <f t="shared" si="34"/>
        <v>0</v>
      </c>
    </row>
    <row r="65" spans="1:12" s="47" customFormat="1" ht="39.75" customHeight="1" x14ac:dyDescent="0.25">
      <c r="A65" s="167"/>
      <c r="B65" s="45"/>
      <c r="C65" s="46" t="s">
        <v>105</v>
      </c>
      <c r="D65" s="156" t="s">
        <v>101</v>
      </c>
      <c r="E65" s="157"/>
      <c r="F65" s="67" t="s">
        <v>6</v>
      </c>
      <c r="G65" s="48">
        <v>1</v>
      </c>
      <c r="H65" s="61">
        <v>0</v>
      </c>
      <c r="I65" s="62">
        <f t="shared" si="32"/>
        <v>0</v>
      </c>
      <c r="J65" s="63">
        <v>0</v>
      </c>
      <c r="K65" s="62">
        <f t="shared" si="33"/>
        <v>0</v>
      </c>
      <c r="L65" s="74">
        <f t="shared" si="34"/>
        <v>0</v>
      </c>
    </row>
    <row r="66" spans="1:12" s="47" customFormat="1" ht="25.5" customHeight="1" x14ac:dyDescent="0.25">
      <c r="A66" s="167"/>
      <c r="B66" s="45"/>
      <c r="C66" s="46" t="s">
        <v>106</v>
      </c>
      <c r="D66" s="113" t="s">
        <v>103</v>
      </c>
      <c r="E66" s="114"/>
      <c r="F66" s="67" t="s">
        <v>6</v>
      </c>
      <c r="G66" s="67">
        <v>1</v>
      </c>
      <c r="H66" s="61">
        <v>0</v>
      </c>
      <c r="I66" s="62">
        <f t="shared" si="32"/>
        <v>0</v>
      </c>
      <c r="J66" s="63">
        <v>0</v>
      </c>
      <c r="K66" s="62">
        <f t="shared" si="33"/>
        <v>0</v>
      </c>
      <c r="L66" s="74">
        <f t="shared" si="34"/>
        <v>0</v>
      </c>
    </row>
    <row r="67" spans="1:12" s="47" customFormat="1" ht="25.5" customHeight="1" x14ac:dyDescent="0.25">
      <c r="A67" s="167"/>
      <c r="B67" s="45"/>
      <c r="C67" s="46" t="s">
        <v>109</v>
      </c>
      <c r="D67" s="113" t="s">
        <v>108</v>
      </c>
      <c r="E67" s="114"/>
      <c r="F67" s="49" t="s">
        <v>11</v>
      </c>
      <c r="G67" s="50">
        <v>1</v>
      </c>
      <c r="H67" s="61">
        <v>0</v>
      </c>
      <c r="I67" s="62">
        <f t="shared" si="32"/>
        <v>0</v>
      </c>
      <c r="J67" s="63">
        <v>0</v>
      </c>
      <c r="K67" s="62">
        <f t="shared" si="33"/>
        <v>0</v>
      </c>
      <c r="L67" s="74">
        <f t="shared" si="34"/>
        <v>0</v>
      </c>
    </row>
    <row r="68" spans="1:12" s="47" customFormat="1" ht="15.75" customHeight="1" thickBot="1" x14ac:dyDescent="0.3">
      <c r="A68" s="167"/>
      <c r="B68" s="51"/>
      <c r="C68" s="52" t="s">
        <v>110</v>
      </c>
      <c r="D68" s="158" t="s">
        <v>75</v>
      </c>
      <c r="E68" s="159"/>
      <c r="F68" s="53" t="s">
        <v>6</v>
      </c>
      <c r="G68" s="53">
        <v>1</v>
      </c>
      <c r="H68" s="17">
        <v>0</v>
      </c>
      <c r="I68" s="18">
        <f t="shared" si="32"/>
        <v>0</v>
      </c>
      <c r="J68" s="19">
        <v>0</v>
      </c>
      <c r="K68" s="18">
        <f t="shared" si="33"/>
        <v>0</v>
      </c>
      <c r="L68" s="75">
        <f t="shared" si="34"/>
        <v>0</v>
      </c>
    </row>
    <row r="69" spans="1:12" ht="42" customHeight="1" thickBot="1" x14ac:dyDescent="0.3">
      <c r="A69" s="168"/>
      <c r="B69" s="108" t="s">
        <v>111</v>
      </c>
      <c r="C69" s="109"/>
      <c r="D69" s="109"/>
      <c r="E69" s="109"/>
      <c r="F69" s="109"/>
      <c r="G69" s="109"/>
      <c r="H69" s="110"/>
      <c r="I69" s="95">
        <f>SUM(I56+I57+I58+I59+I60+I61+I62+I63+I64+I65+I66+I67+I68)</f>
        <v>0</v>
      </c>
      <c r="J69" s="96"/>
      <c r="K69" s="95">
        <f t="shared" ref="K69:L69" si="35">SUM(K56+K57+K58+K59+K60+K61+K62+K63+K64+K65+K66+K67+K68)</f>
        <v>0</v>
      </c>
      <c r="L69" s="95">
        <f t="shared" si="35"/>
        <v>0</v>
      </c>
    </row>
    <row r="70" spans="1:12" ht="15.75" customHeight="1" thickBot="1" x14ac:dyDescent="0.3">
      <c r="A70" s="87"/>
      <c r="B70" s="88"/>
      <c r="C70" s="88"/>
      <c r="D70" s="88"/>
      <c r="E70" s="88"/>
      <c r="F70" s="88"/>
      <c r="G70" s="88"/>
      <c r="H70" s="88"/>
      <c r="I70" s="89"/>
      <c r="J70" s="89"/>
      <c r="K70" s="89"/>
      <c r="L70" s="89"/>
    </row>
    <row r="71" spans="1:12" ht="16.5" thickBot="1" x14ac:dyDescent="0.3">
      <c r="A71" s="153" t="s">
        <v>136</v>
      </c>
      <c r="B71" s="154"/>
      <c r="C71" s="154"/>
      <c r="D71" s="154"/>
      <c r="E71" s="154"/>
      <c r="F71" s="154"/>
      <c r="G71" s="154"/>
      <c r="H71" s="155"/>
      <c r="I71" s="55">
        <f>SUM(I39+I54+I69)</f>
        <v>0</v>
      </c>
      <c r="J71" s="105"/>
      <c r="K71" s="55">
        <f t="shared" ref="K71:L71" si="36">SUM(K39+K54+K69)</f>
        <v>0</v>
      </c>
      <c r="L71" s="55">
        <f t="shared" si="36"/>
        <v>0</v>
      </c>
    </row>
  </sheetData>
  <sheetProtection sheet="1" objects="1" scenarios="1"/>
  <protectedRanges>
    <protectedRange sqref="E56" name="Oblast7"/>
    <protectedRange sqref="H56:H68" name="Oblast4"/>
    <protectedRange sqref="H41:H53" name="Oblast3"/>
    <protectedRange sqref="J5:J68" name="Oblast2"/>
    <protectedRange sqref="H5:H38" name="Oblast1"/>
    <protectedRange sqref="E5:E8" name="Oblast5"/>
    <protectedRange sqref="E41" name="Oblast6"/>
  </protectedRanges>
  <mergeCells count="74">
    <mergeCell ref="K5:K8"/>
    <mergeCell ref="L5:L8"/>
    <mergeCell ref="A41:A54"/>
    <mergeCell ref="A56:A69"/>
    <mergeCell ref="A1:L1"/>
    <mergeCell ref="A2:L2"/>
    <mergeCell ref="B54:H54"/>
    <mergeCell ref="A5:A39"/>
    <mergeCell ref="B5:B19"/>
    <mergeCell ref="D9:E9"/>
    <mergeCell ref="D10:E10"/>
    <mergeCell ref="D11:E11"/>
    <mergeCell ref="D12:E12"/>
    <mergeCell ref="D13:E13"/>
    <mergeCell ref="D14:E14"/>
    <mergeCell ref="D16:E16"/>
    <mergeCell ref="A71:H71"/>
    <mergeCell ref="D60:E60"/>
    <mergeCell ref="D61:E61"/>
    <mergeCell ref="D63:E63"/>
    <mergeCell ref="D64:E64"/>
    <mergeCell ref="D65:E65"/>
    <mergeCell ref="D67:E67"/>
    <mergeCell ref="D68:E68"/>
    <mergeCell ref="D17:E17"/>
    <mergeCell ref="D18:E18"/>
    <mergeCell ref="D37:E37"/>
    <mergeCell ref="D19:E19"/>
    <mergeCell ref="D5:D8"/>
    <mergeCell ref="D25:E25"/>
    <mergeCell ref="D26:E26"/>
    <mergeCell ref="D27:E27"/>
    <mergeCell ref="C5:C8"/>
    <mergeCell ref="F5:F8"/>
    <mergeCell ref="G5:G8"/>
    <mergeCell ref="H5:H8"/>
    <mergeCell ref="I5:I8"/>
    <mergeCell ref="J5:J8"/>
    <mergeCell ref="D38:E38"/>
    <mergeCell ref="B39:H39"/>
    <mergeCell ref="B22:B38"/>
    <mergeCell ref="D43:E43"/>
    <mergeCell ref="D28:E28"/>
    <mergeCell ref="D30:E30"/>
    <mergeCell ref="D29:E29"/>
    <mergeCell ref="D31:E31"/>
    <mergeCell ref="D32:E32"/>
    <mergeCell ref="D15:E15"/>
    <mergeCell ref="D20:E20"/>
    <mergeCell ref="D21:E21"/>
    <mergeCell ref="D22:E22"/>
    <mergeCell ref="D23:E23"/>
    <mergeCell ref="D24:E24"/>
    <mergeCell ref="D44:E44"/>
    <mergeCell ref="D45:E45"/>
    <mergeCell ref="D42:E42"/>
    <mergeCell ref="D33:E33"/>
    <mergeCell ref="D34:E34"/>
    <mergeCell ref="D35:E35"/>
    <mergeCell ref="D36:E36"/>
    <mergeCell ref="D57:E57"/>
    <mergeCell ref="D58:E58"/>
    <mergeCell ref="D59:E59"/>
    <mergeCell ref="B69:H69"/>
    <mergeCell ref="D46:E46"/>
    <mergeCell ref="D47:E47"/>
    <mergeCell ref="D48:E48"/>
    <mergeCell ref="D49:E49"/>
    <mergeCell ref="D50:E50"/>
    <mergeCell ref="D51:E51"/>
    <mergeCell ref="D66:E66"/>
    <mergeCell ref="D62:E62"/>
    <mergeCell ref="D52:E52"/>
    <mergeCell ref="D53:E53"/>
  </mergeCells>
  <pageMargins left="0.25" right="0.25" top="0.75" bottom="0.75" header="0.3" footer="0.3"/>
  <pageSetup paperSize="8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60F89D65BABC4DBA928EFEC4DF09D8" ma:contentTypeVersion="" ma:contentTypeDescription="Vytvoří nový dokument" ma:contentTypeScope="" ma:versionID="60884bb804ba46c161fa97aac66c72f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34E7E1-5B2F-4B20-87E3-E67663340F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13DAAF-E9F3-4155-8CCE-5F156516DD88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$ListId:dokumentyvz;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6727BD-7E96-4E43-ADDC-4A6E1A6774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Beluhová Eliška</cp:lastModifiedBy>
  <cp:lastPrinted>2018-10-05T13:01:14Z</cp:lastPrinted>
  <dcterms:created xsi:type="dcterms:W3CDTF">2018-03-14T06:46:15Z</dcterms:created>
  <dcterms:modified xsi:type="dcterms:W3CDTF">2019-02-25T08:40:15Z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0x0101009760F89D65BABC4DBA928EFEC4DF09D8</vt:lpwstr>
  </property>
</Properties>
</file>