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L38" i="1" l="1"/>
  <c r="N38" i="1"/>
  <c r="L39" i="1"/>
  <c r="N39" i="1"/>
  <c r="L40" i="1"/>
  <c r="N40" i="1"/>
  <c r="L41" i="1"/>
  <c r="N41" i="1"/>
  <c r="L42" i="1"/>
  <c r="N42" i="1"/>
  <c r="L43" i="1"/>
  <c r="N43" i="1"/>
  <c r="L44" i="1"/>
  <c r="N44" i="1"/>
  <c r="L45" i="1"/>
  <c r="N45" i="1"/>
  <c r="L46" i="1"/>
  <c r="N46" i="1"/>
  <c r="L47" i="1"/>
  <c r="N47" i="1"/>
  <c r="L48" i="1"/>
  <c r="N48" i="1"/>
  <c r="L49" i="1"/>
  <c r="N49" i="1"/>
  <c r="L50" i="1"/>
  <c r="N50" i="1"/>
  <c r="L51" i="1"/>
  <c r="N51" i="1"/>
  <c r="L52" i="1"/>
  <c r="N52" i="1"/>
  <c r="L53" i="1"/>
  <c r="N53" i="1"/>
  <c r="L54" i="1"/>
  <c r="N54" i="1"/>
  <c r="L55" i="1"/>
  <c r="N55" i="1"/>
  <c r="L56" i="1"/>
  <c r="N56" i="1"/>
  <c r="L57" i="1"/>
  <c r="N57" i="1"/>
  <c r="L58" i="1"/>
  <c r="N58" i="1"/>
  <c r="L59" i="1"/>
  <c r="N59" i="1"/>
  <c r="L37" i="1"/>
  <c r="N37" i="1"/>
  <c r="L30" i="1"/>
  <c r="N30" i="1"/>
  <c r="L18" i="1"/>
  <c r="N18" i="1"/>
  <c r="L12" i="1"/>
  <c r="N12" i="1"/>
  <c r="L4" i="1"/>
  <c r="N4" i="1"/>
  <c r="N60" i="1"/>
  <c r="O4" i="1"/>
  <c r="O12" i="1"/>
  <c r="O18" i="1"/>
  <c r="O30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L60" i="1"/>
</calcChain>
</file>

<file path=xl/sharedStrings.xml><?xml version="1.0" encoding="utf-8"?>
<sst xmlns="http://schemas.openxmlformats.org/spreadsheetml/2006/main" count="153" uniqueCount="123">
  <si>
    <t>El. jištění</t>
  </si>
  <si>
    <t>220-240 V/1 fáze/50 Hz</t>
  </si>
  <si>
    <t>3,6 kW a více</t>
  </si>
  <si>
    <t>7,5 kW a více</t>
  </si>
  <si>
    <t>chladící výkon vnitřní jednotky č. 1</t>
  </si>
  <si>
    <t>4,5 kW</t>
  </si>
  <si>
    <t>chladící výkon vnitřní jednotky č. 2</t>
  </si>
  <si>
    <t>3,5 kW</t>
  </si>
  <si>
    <t>40 dB (A)</t>
  </si>
  <si>
    <t>31 dB (A)</t>
  </si>
  <si>
    <t>55 dB (A)</t>
  </si>
  <si>
    <t>10 kW a více</t>
  </si>
  <si>
    <t>Požadované zařízení</t>
  </si>
  <si>
    <t>Minimální požadované technické parametry zařízení</t>
  </si>
  <si>
    <t>Technická specifikace zařízení</t>
  </si>
  <si>
    <t>split (1 + 1)</t>
  </si>
  <si>
    <t>Počet a provedení vnitřní klimatizační jednotky/jednotek</t>
  </si>
  <si>
    <t>Požadované záruční podmínky</t>
  </si>
  <si>
    <t>minimální rozmezí venikovních teplot pro chlazení</t>
  </si>
  <si>
    <t>délka potrubí mezi vnější a vnitřní jednotkou - zařízení použitelné pro délku potrubí mezi vnější a vnitřní jednotkou až</t>
  </si>
  <si>
    <t>převýšení mezi vnější a vnitřní jednotkou - zařízení použitelné pro převýšení mezi vnější a vnitřní jednotkou)</t>
  </si>
  <si>
    <t>minimální jmenovitý chladící výkon / kW</t>
  </si>
  <si>
    <t>hodnota SEER (minimální požadovaná hodnota celoroční účinnosti pro chlazení)</t>
  </si>
  <si>
    <t>Specifikace jednotkové ceny</t>
  </si>
  <si>
    <t>Celková cena v Kč bez DPH</t>
  </si>
  <si>
    <t>Celková cena v Kč s DPH</t>
  </si>
  <si>
    <r>
      <t xml:space="preserve">1 ks, provedení </t>
    </r>
    <r>
      <rPr>
        <b/>
        <sz val="8"/>
        <color theme="1"/>
        <rFont val="Arial"/>
        <family val="2"/>
        <charset val="238"/>
      </rPr>
      <t>nástěnné</t>
    </r>
  </si>
  <si>
    <t>převýšení mezi vnější a vnitřní jednotkou - zařízení použitelné pro převýšení mezi vnější a vnitřní jednotkou až</t>
  </si>
  <si>
    <t>2 ks, provedení  kazetové 4-cestné (výdech vzduchu do 4 stran - 4 samostatné lamely nebo 360°), každá vnitřní jednotka může být ovládána samostatně ; rozměrovně použitelné jako náhrada kazetových jednotek Carrier 40 KMC-N (rozměry 298x575x575 mm) instalovaných v kazetovém pohledu 600x600 mm bez nutnosti úprav kazetového podhledu, s čerpadlem kodenzátu</t>
  </si>
  <si>
    <t>multisplit (1+2)</t>
  </si>
  <si>
    <t>Zařízení s technologií inverter, chladivo R 410A,  zařízení výrobcem určené pro komerční využití a nepřetržitý trvalý celoroční provoz (za předpokladu zajištění ochrany proti větru), zařízení s možností použití kompatibilního nástěnného kabelového ovladače s minimálně dvojžilovým kabelem</t>
  </si>
  <si>
    <t>Zařízení s technologií inverter, chladivo R 410A,  možno použití zařízení s dálkovýmí ovladači (2 ks dálkových ovladačů)</t>
  </si>
  <si>
    <t xml:space="preserve">Zařízení s technologií inverter, chladivo R 410A,  zařízení výrobcem určené pro komerční využití a nepřetržitý trvalý celoroční provoz (za předpokladu zajištění ochrany proti větru), </t>
  </si>
  <si>
    <t>vnitřní jednotky - maximální hladina akustického tlaku /dB(A), při nejvyšších otáčkách ventilátoru (pro chlazení i topení)</t>
  </si>
  <si>
    <t>vnitřní jednotky - maximální hladina akustického tlaku / dB(A), při nejnižších otáčíkách ventilátoru (pro chlazení i topení)</t>
  </si>
  <si>
    <t xml:space="preserve">vnitřní jednotky - maximální hladina akustického výkonu / dB (A), (pro chlazení i topení) </t>
  </si>
  <si>
    <t>celková délka potrubí mezi vnější a vnitřními jednotkami - zařízení použitelné pro celkovou délku potrubí až</t>
  </si>
  <si>
    <t>možné převýšení mezi vnější a vnitřními jednotkami až</t>
  </si>
  <si>
    <t>multisplit (1+4)</t>
  </si>
  <si>
    <t>4 ks, provedení  nástěnné, každá vnitřní jednotka může být ovládána samostatně, chladící výkon každé vnitřní jednotky 3,5 kW</t>
  </si>
  <si>
    <t>Zařízení s technologií inverter, chladivo R 410A,  možno použití zařízení s dálkovýmí ovladači (4 ks dálkových ovladačů)</t>
  </si>
  <si>
    <t>chladící výkon vnitřních jednotek</t>
  </si>
  <si>
    <t>4 ks nástěnných jednotek o chladícím výkonu 3,5 kW</t>
  </si>
  <si>
    <t>multisplit - možná délka jednotlivé trasy mezi vnitřní a vnější jednotkou až</t>
  </si>
  <si>
    <t>Příloha č. 4 - Tabulka pro zpracování nabídkové ceny</t>
  </si>
  <si>
    <t>cena za dodání a založení evidenční knihy zařízení s chladivem</t>
  </si>
  <si>
    <t>Předpokládaný počet úkonů za dobu platnosti rámcové dohody</t>
  </si>
  <si>
    <t>minimální rozmezí / + 10°C až + 43 °C</t>
  </si>
  <si>
    <t>celkem</t>
  </si>
  <si>
    <t>Nutno vyplnit - jednotková cena v Kč bez DPH</t>
  </si>
  <si>
    <t>Nutno vyplnit - uveďte značku a typ vnější/vnitřní klimatizační jednotky (jednotek) nabízeného a naceňovaného zařízení</t>
  </si>
  <si>
    <t>minimální rozmezí / - 15°C až + 46 °C</t>
  </si>
  <si>
    <t>5,7 a více</t>
  </si>
  <si>
    <t xml:space="preserve">až 30 metrů </t>
  </si>
  <si>
    <t>až 30 metrů</t>
  </si>
  <si>
    <t>5,0 kW a více</t>
  </si>
  <si>
    <t>až 20 metrů</t>
  </si>
  <si>
    <t xml:space="preserve">až 10 metrů </t>
  </si>
  <si>
    <t>5,4 a více</t>
  </si>
  <si>
    <t>až 70 metrů</t>
  </si>
  <si>
    <t>až 25 metrů</t>
  </si>
  <si>
    <t>až 15 metrů</t>
  </si>
  <si>
    <t>6,1 a více</t>
  </si>
  <si>
    <t>až 80 metrů</t>
  </si>
  <si>
    <t>6,3 a více</t>
  </si>
  <si>
    <t>minimální rozmezí / + 10°C až + 46 °C</t>
  </si>
  <si>
    <t>Nutno vyplnit -  zákonná sazba DPH v %</t>
  </si>
  <si>
    <t>Částka DPH v Kč</t>
  </si>
  <si>
    <t>hodnota SEER (minimální požadovaná hodnota celoroční účinnosti pro chlazení - údaj týkající se vnější klimatizační jednotky)</t>
  </si>
  <si>
    <r>
      <t xml:space="preserve">minimální délka záruční lhůty </t>
    </r>
    <r>
      <rPr>
        <b/>
        <sz val="8"/>
        <color theme="1"/>
        <rFont val="Arial"/>
        <family val="2"/>
        <charset val="238"/>
      </rPr>
      <t>60 měsíců</t>
    </r>
    <r>
      <rPr>
        <sz val="8"/>
        <color theme="1"/>
        <rFont val="Arial"/>
        <family val="2"/>
        <charset val="238"/>
      </rPr>
      <t xml:space="preserve"> </t>
    </r>
  </si>
  <si>
    <t>Počet ks</t>
  </si>
  <si>
    <r>
      <t xml:space="preserve">minimální délka záruční lhůty </t>
    </r>
    <r>
      <rPr>
        <b/>
        <sz val="8"/>
        <color theme="1"/>
        <rFont val="Arial"/>
        <family val="2"/>
        <charset val="238"/>
      </rPr>
      <t>60 měsíců</t>
    </r>
  </si>
  <si>
    <t>cena za vnější + 2 ks vnitřní klimatizačních jednotek v provedení kazetovém, včetně krycích panelů vnitřních jednotek, včetně čerpadel na odvod kondenzátu, včetně chladiva, včetně 2 ks dálkových ovladačů a návodu v češtině</t>
  </si>
  <si>
    <t>cena za vnější + vnitřní klimatizační jednotku v provedení nástěnném včetně chladiva, včetně dálkového ovladače a návodu v češtině</t>
  </si>
  <si>
    <r>
      <t xml:space="preserve">minimální délka záruční lhůty </t>
    </r>
    <r>
      <rPr>
        <b/>
        <sz val="8"/>
        <color theme="1"/>
        <rFont val="Arial"/>
        <family val="2"/>
        <charset val="238"/>
      </rPr>
      <t>60 měsíců</t>
    </r>
    <r>
      <rPr>
        <sz val="8"/>
        <color theme="1"/>
        <rFont val="Arial"/>
        <family val="2"/>
        <charset val="238"/>
      </rPr>
      <t/>
    </r>
  </si>
  <si>
    <t>cena za vnější + vnitřní klimatizační jednotku v provedení nástěnném včetně chladiva, kabelového ovladače a návodu v češtině</t>
  </si>
  <si>
    <t>cena za vnější klimatizační jednotku a 4 ks vnitřních klimatizačních jednotek v provedení nástěnném, včetně chladiva, včetně 4 ks dálkových ovladačů a návodu v češtině</t>
  </si>
  <si>
    <t>Související činnosti, úkony a dodávky materiálu</t>
  </si>
  <si>
    <r>
      <rPr>
        <b/>
        <sz val="8"/>
        <color theme="1"/>
        <rFont val="Arial"/>
        <family val="2"/>
        <charset val="238"/>
      </rPr>
      <t>kpl</t>
    </r>
    <r>
      <rPr>
        <sz val="8"/>
        <color theme="1"/>
        <rFont val="Arial"/>
        <family val="2"/>
        <charset val="238"/>
      </rPr>
      <t xml:space="preserve"> (paušální cena za 2 klimatizační sestavy v provedení multisplit - tj. za odsátí chladiva ze systému, odpojení jednotek od chladících rozvodů, napájecí a komunikančí kabeláže, odvodů kondenzátu, demontáž původních 4 ks vnitřních jednotek, demontáž 2 ks vnějších jednotek, demontáž potrubí chladiva (pokud nebude použito pro nové sestavy), </t>
    </r>
  </si>
  <si>
    <r>
      <rPr>
        <b/>
        <sz val="8"/>
        <color theme="1"/>
        <rFont val="Arial"/>
        <family val="2"/>
        <charset val="238"/>
      </rPr>
      <t>kpl</t>
    </r>
    <r>
      <rPr>
        <sz val="8"/>
        <color theme="1"/>
        <rFont val="Arial"/>
        <family val="2"/>
        <charset val="238"/>
      </rPr>
      <t xml:space="preserve"> (cena za ekologickou likvidaci chladiva R410A v předpokládaném množství 4,1 kg)</t>
    </r>
  </si>
  <si>
    <r>
      <rPr>
        <b/>
        <sz val="8"/>
        <color theme="1"/>
        <rFont val="Arial"/>
        <family val="2"/>
        <charset val="238"/>
      </rPr>
      <t xml:space="preserve">kpl </t>
    </r>
    <r>
      <rPr>
        <sz val="8"/>
        <color theme="1"/>
        <rFont val="Arial"/>
        <family val="2"/>
        <charset val="238"/>
      </rPr>
      <t>(cena za odvoz a ekologickou likvidaci dvu vnějších a čtyř vnitřních kazetových jednotek - hmotnost cca 180 kg)</t>
    </r>
  </si>
  <si>
    <r>
      <rPr>
        <b/>
        <sz val="8"/>
        <color theme="1"/>
        <rFont val="Arial"/>
        <family val="2"/>
        <charset val="238"/>
      </rPr>
      <t>kpl</t>
    </r>
    <r>
      <rPr>
        <sz val="8"/>
        <color theme="1"/>
        <rFont val="Arial"/>
        <family val="2"/>
        <charset val="238"/>
      </rPr>
      <t xml:space="preserve"> (paušální cena za realizaci el. připojení v rozsahu dle technické specifikace, tj. nové napojení 3 ks klimatizačních sestav z určeného rozvaděče, včetně přívodu kabeláže v drážce, včetně následného zednického zapravení, včetně instalace odpovídajícího jističe v rozvaděči, z toho předpoklad 3x 16 C pro 3 ks nově připojených klimatizačních sestav, a 2x 16 C pro 2 ks multisplitů, u nichž již přívod do rozvaděče existuje, celkem předpoklad 5 ks jističů 16 C)</t>
    </r>
  </si>
  <si>
    <r>
      <rPr>
        <b/>
        <sz val="8"/>
        <color theme="1"/>
        <rFont val="Arial"/>
        <family val="2"/>
        <charset val="238"/>
      </rPr>
      <t>cena za 1 m</t>
    </r>
    <r>
      <rPr>
        <sz val="8"/>
        <color theme="1"/>
        <rFont val="Arial"/>
        <family val="2"/>
        <charset val="238"/>
      </rPr>
      <t xml:space="preserve"> napájecí či komunikační kabeláže</t>
    </r>
  </si>
  <si>
    <r>
      <rPr>
        <b/>
        <sz val="8"/>
        <color theme="1"/>
        <rFont val="Arial"/>
        <family val="2"/>
        <charset val="238"/>
      </rPr>
      <t>paušální cena za kompletní instalaci jedné klimatizační sestavy</t>
    </r>
    <r>
      <rPr>
        <sz val="8"/>
        <color theme="1"/>
        <rFont val="Arial"/>
        <family val="2"/>
        <charset val="238"/>
      </rPr>
      <t>, tj. jedné vnější a jedné, dvou nebo čtyř vnitřních klimatizačních jednoteky včetně chladiva, včetně dopojení na rozvody chladiva, včetně napojení na potrubí pro odvod kondenzátu a čerpadlo pro odvod kondezátu, včetně dopojení na napájecí a komunikační kabeláž, včetně drobného instalačního materiálu, včetně uvedení do provozu a zaškolení obsluhy, včetně předání návodů k obsluze zařízení v českém jazyce a to jak v tištěné, tak v elektronické podobě, včetně vystavení záručního listu s uvedením typu a výrobních čísel jednotek, délky záruční lhůty, druhu a množství chladiva, včetně dodání prohlášení o shodě, včetně zápisu o provedení tlakové zkoušky chladicího systému, včetně zápisu o provedení provozní zkoušky a zaregulování systému, včetně dodání bezpečnostního listu chladiva)</t>
    </r>
  </si>
  <si>
    <r>
      <rPr>
        <b/>
        <sz val="8"/>
        <color theme="1"/>
        <rFont val="Arial"/>
        <family val="2"/>
        <charset val="238"/>
      </rPr>
      <t>paušální cena za 1 m</t>
    </r>
    <r>
      <rPr>
        <sz val="8"/>
        <color theme="1"/>
        <rFont val="Arial"/>
        <family val="2"/>
        <charset val="238"/>
      </rPr>
      <t xml:space="preserve"> plně izolovaného CU potrubí odpovídajícího průměru v duálním provedení</t>
    </r>
  </si>
  <si>
    <r>
      <rPr>
        <b/>
        <sz val="8"/>
        <color theme="1"/>
        <rFont val="Arial"/>
        <family val="2"/>
        <charset val="238"/>
      </rPr>
      <t>cena za 1 m</t>
    </r>
    <r>
      <rPr>
        <sz val="8"/>
        <color theme="1"/>
        <rFont val="Arial"/>
        <family val="2"/>
        <charset val="238"/>
      </rPr>
      <t xml:space="preserve"> odvodu kondenzátu</t>
    </r>
  </si>
  <si>
    <r>
      <rPr>
        <b/>
        <sz val="8"/>
        <color theme="1"/>
        <rFont val="Arial"/>
        <family val="2"/>
        <charset val="238"/>
      </rPr>
      <t>cena za výchozí revizi el. připojení</t>
    </r>
    <r>
      <rPr>
        <sz val="8"/>
        <color theme="1"/>
        <rFont val="Arial"/>
        <family val="2"/>
        <charset val="238"/>
      </rPr>
      <t xml:space="preserve"> včetně vystavení dokladu o výchozí revizi el. připojení</t>
    </r>
  </si>
  <si>
    <r>
      <rPr>
        <b/>
        <sz val="8"/>
        <color theme="1"/>
        <rFont val="Arial"/>
        <family val="2"/>
        <charset val="238"/>
      </rPr>
      <t>paušální cena za 1 m</t>
    </r>
    <r>
      <rPr>
        <sz val="8"/>
        <color theme="1"/>
        <rFont val="Arial"/>
        <family val="2"/>
        <charset val="238"/>
      </rPr>
      <t xml:space="preserve"> - náklady na zalištování rozvodů v interiéru</t>
    </r>
  </si>
  <si>
    <r>
      <rPr>
        <b/>
        <sz val="8"/>
        <color theme="1"/>
        <rFont val="Arial"/>
        <family val="2"/>
        <charset val="238"/>
      </rPr>
      <t xml:space="preserve">kpl </t>
    </r>
    <r>
      <rPr>
        <sz val="8"/>
        <color theme="1"/>
        <rFont val="Arial"/>
        <family val="2"/>
        <charset val="238"/>
      </rPr>
      <t>(náklady na zalištování potrubí chladiva, napájecí a komunikační kabeláže na fasádě a to s využitím standardizovaných kovových lišt nebo se zhotovením kovového zákrytů, včetně nátěru v barvě fasády)</t>
    </r>
  </si>
  <si>
    <r>
      <rPr>
        <b/>
        <sz val="8"/>
        <color theme="1"/>
        <rFont val="Arial"/>
        <family val="2"/>
        <charset val="238"/>
      </rPr>
      <t>cena za 1 ks konzole</t>
    </r>
    <r>
      <rPr>
        <sz val="8"/>
        <color theme="1"/>
        <rFont val="Arial"/>
        <family val="2"/>
        <charset val="238"/>
      </rPr>
      <t xml:space="preserve"> pro uchycení jedné vnější klimatizační jednotky na fasádě</t>
    </r>
  </si>
  <si>
    <r>
      <rPr>
        <b/>
        <sz val="8"/>
        <color theme="1"/>
        <rFont val="Arial"/>
        <family val="2"/>
        <charset val="238"/>
      </rPr>
      <t xml:space="preserve">cena za zhotovení a zednické zapravení 1 ks prostupu </t>
    </r>
    <r>
      <rPr>
        <sz val="8"/>
        <color theme="1"/>
        <rFont val="Arial"/>
        <family val="2"/>
        <charset val="238"/>
      </rPr>
      <t>- stěna o tloušťce do 25 cm</t>
    </r>
  </si>
  <si>
    <r>
      <rPr>
        <b/>
        <sz val="8"/>
        <color theme="1"/>
        <rFont val="Arial"/>
        <family val="2"/>
        <charset val="238"/>
      </rPr>
      <t xml:space="preserve">cena za zhotovení a zednické zapravení 1 ks prostupu </t>
    </r>
    <r>
      <rPr>
        <sz val="8"/>
        <color theme="1"/>
        <rFont val="Arial"/>
        <family val="2"/>
        <charset val="238"/>
      </rPr>
      <t>- stěna o tloušťce 25 cm až 75 cm</t>
    </r>
  </si>
  <si>
    <r>
      <rPr>
        <b/>
        <sz val="8"/>
        <color theme="1"/>
        <rFont val="Arial"/>
        <family val="2"/>
        <charset val="238"/>
      </rPr>
      <t>cena za zhotovení a zapravení 1 ks prostupu</t>
    </r>
    <r>
      <rPr>
        <sz val="8"/>
        <color theme="1"/>
        <rFont val="Arial"/>
        <family val="2"/>
        <charset val="238"/>
      </rPr>
      <t xml:space="preserve"> - SDK příčka</t>
    </r>
  </si>
  <si>
    <r>
      <rPr>
        <b/>
        <sz val="8"/>
        <color theme="1"/>
        <rFont val="Arial"/>
        <family val="2"/>
        <charset val="238"/>
      </rPr>
      <t>cena za zhotovení a zapravení 1 ks montážního otvoru</t>
    </r>
    <r>
      <rPr>
        <sz val="8"/>
        <color theme="1"/>
        <rFont val="Arial"/>
        <family val="2"/>
        <charset val="238"/>
      </rPr>
      <t xml:space="preserve"> v SDK podhledu</t>
    </r>
  </si>
  <si>
    <t>cena za 1 ks požární ucpávky</t>
  </si>
  <si>
    <t xml:space="preserve">cena za dodávku a instalaci čerpadla na odvod kondezátu </t>
  </si>
  <si>
    <r>
      <rPr>
        <b/>
        <sz val="8"/>
        <color theme="1"/>
        <rFont val="Arial"/>
        <family val="2"/>
        <charset val="238"/>
      </rPr>
      <t>kpl</t>
    </r>
    <r>
      <rPr>
        <sz val="8"/>
        <color theme="1"/>
        <rFont val="Arial"/>
        <family val="2"/>
        <charset val="238"/>
      </rPr>
      <t xml:space="preserve"> (kompletní cena zahrnující náklady na dopravu v rámci zakázky)</t>
    </r>
  </si>
  <si>
    <t>Montáž a demontáž hliníkového lešení (výška cca 10 metrů) pro přístup ke 3 ks klimatizačních jednotek instalovaných na fasádě pod střechou objektu a pro přístup k rozvodům na fasádě objektu. Dle volby dodavatele je možno použít hliníkové lešení v majetku ČRo, které je k dispozici v budově, nebo je možno použít lešení dodavatele. V případě použití lešení v majetku ČRo je třeba lešení vždy na noc rozložit a uklidit do budovy.</t>
  </si>
  <si>
    <t xml:space="preserve">Odsátí chladiva z původního systému, odpojení původních jednotek od chladících rozvodů, napájecí a komunikační kabeláže, odvodů kondezátu, demontáž  dvou vnějších a čtyř vnitřních kazetových jednotek, demontáž potrubí chladiva (pokud nebude využito pro nové sestavy). </t>
  </si>
  <si>
    <t>Ekologická likvidace chladiva odsátého ze dvou demontovaných klimatizačních sestav Carrier (předpoklad 3 kg celkem), a z přemisťovaného zařízení Toshiba (1,1 kg), pokud bude nutno chladivo při přemístění vnější jednotky odsát a likvidovat, celkem tedy předpoklad 4,1 kg chladiva R 410A.</t>
  </si>
  <si>
    <t>Odvoz a ekologická likvidace demontovaného původního zařízení, tj. dvou vnějších a čtyř vnitřních kazetových klimatizačních jednotek (předpoklad průměrné hmotnosti 90 kg/sestavu, celkem cca 180 kg).</t>
  </si>
  <si>
    <t>Kompletní instalace jedné klimatizační sestavy, tj. jedné vnější a jedné, dvou nebo čtyř vnitřních klimatizačních jednoteky včetně chladiva, včetně dopojení na rozvody chladiva, včetně napojení na potrubí pro odvod kondenzátu a čerpadlo pro odvod kondezátu, včetně dopojení na napájecí a komunikační kabeláž, včetně drobného instalačního materiálu, včetně uvedení do provozu a zaškolení obsluhy, včetně předání návodů k obsluze zařízení v českém jazyce a to jak v tištěné, tak v elektronické podobě, včetně vystavení záručního listu s uvedením typu a výrobních čísel jednotek, délky záruční lhůty, druhu a množství chladiva, včetně dodání prohlášení o shodě, včetně zápisu o provedení tlakové zkoušky chladicího systému, včetně zápisu o provedení provozní zkoušky a zaregulování systému, včetně dodání bezpečnostního listu chladiva.</t>
  </si>
  <si>
    <t>Přemístění vnější klimatizační jednotky v rámci fasády, včetně dopojení na prodloužené rozvody chladiva, včetně dopojení na prodlouženou napájecí a komunikační kabeláž, včetně drobného instalačního materiálu, včetně uvedení do provozu, včetně zápisu o provedení tlakové zkoušky chladicího systému.</t>
  </si>
  <si>
    <t>Dodávka a instalace napájecí a komunikační kabeláže - uvedená předpokládaná délka kabeláže odpovídá součtu vzdáleností mezi vnějšími a vnitřními jednotkami pro všechny řešené klimatizační sestavy včetně prodloužení kabeláže u přemístěné vnější jednotky pro serverovnu.</t>
  </si>
  <si>
    <t>Realizace el. připojení v rozsahu dle technické specifikace, tj. nové napojení 3 ks klimatizačních sestav z určeného rozvaděče, včetně přívodu kabeláže v drážce, včetně následného zednického zapravení, včetně instalace odpovídajícího jističe v rozvaděči, z toho předpoklad 3x 16 C pro 3 ks nově připojených klimatizačních sestav, a 2x 16 C pro 2 ks multisplitů, u nichž již přívod do rozvaděče existuje, celkem předpoklad 5 ks jističů 16 C.</t>
  </si>
  <si>
    <t>Dodávka a zhotovení odvodu kondenzátu - týká se 3 ks nově instalovaných klimatizačních sestav (předpoklad zachování stávajících potrubí na odvod kondenzátu u jednotek ve 2. NP).</t>
  </si>
  <si>
    <t>Zalištování potrubí chladiva, komunikační kabeláže a odvodů kondenzátu v interiéru (standardizované lišty bílé barvy) - uváděná předpokládaná délka lišt pro klimatizační sestavy v 1. PP a v 1. NP.</t>
  </si>
  <si>
    <t xml:space="preserve">Zalištování potrubí chladiva, napájecí a komunikační kabeláže na fasádě (kovové standardizované lišty nebo kovový zákryt, zákryt je třeba opatřit nátěrem v barvě fasády - předpoklad cca 12 metrů společných či jednotlivých tras na fasádě, v případě použití standardizovaných lišt je možné, že na svislou část rozvodů od celkem 5 ks klimatizačních sestav - z toho 1x multisplit (1+4), 2x multisplit (1+2), 2x split -  bude třeba použít vedle sebe dvě či tři standardizované lišty, nebo zhotovit společný kovový zákryt).  </t>
  </si>
  <si>
    <t>Konzole k uchycení vnější klimatizační jednotky na stěnu - bude dodáno 5 ks nových konzolí (u přemístění vnější jednotky pro serverovnu předpoklad využití stávající konzole).</t>
  </si>
  <si>
    <t>Výchozí revize el. připojení včetně vystavení dokladu o výchozí revizi el. připojení.</t>
  </si>
  <si>
    <t>Hotovení potřebných prostupů pro potrubí chladiva, napájecí a komunikační kabeláž a odvod kondenzátu, včetně jejich následného zednického zapravení - příčka či stěna o tloušťce do 25 cm.</t>
  </si>
  <si>
    <t xml:space="preserve">Zhotovení potřebných prostupů pro potrubí chladiva, napájecí a komunikační kabeláž a odvod kondenzátu, včetně jejich následného zednického zapravení - stěna či obvodová stěna o tloušťce od 25 cm do 75 cm. </t>
  </si>
  <si>
    <t>Zhotovení potřebných prostupů v SDK příčce pro potrubí chladiva, napájecí a komunikační kabeláž a odvod kondenzátu včetně následného kompletního zapravení.</t>
  </si>
  <si>
    <t>Zhotovení potřebných montážních otvorů v SDK podhledech pro zajištění přístupu k natažení potrubí chladiva, napájecí a komunikační kabeláže a odvodů kondenzátu v místnostech s SDK stropem, včetně následného zapravení/uvedení do původního stavu (předpoklad velikosti montážního otvoru cca 60 x 60 cm).</t>
  </si>
  <si>
    <t>Dodávka a instalace čerpadla na odvod kondenzátu ve standardu MiniBlue nebo Mini Orange nebo obdobné zařízení srovnatelných parametrů (pro odvod kondezátu z vnitřní jednotky o chl. výkonu do 10 kW, záruční lhůta na čerpadlo 3 roky) - předpoklad instalace 6 ks čerpadel na odvod kondenzátu (4x multisplit, 1x UPS, 1x serverovna).</t>
  </si>
  <si>
    <t>Zhotovení požárních ucpávek, které musí být provedeny osobou k tomu způsobilou, každá ucpávka musí být opatřena štítkem a zapsána do knihy požárních ucpávek, která bude zpracována tak, že každá ucpávka bude vypsána na samostatný list, na němž bude kromě popisu provedení ucpávky vč. specifikace použitého materiálu uvedena i fotografie ucpávky vč. jejího čitelného štítku.</t>
  </si>
  <si>
    <t>Dodání a založení evidenční knihy k novému zařízení s chladivem (při množství chladiva v ekvivalentu 5 t CO2 a více), předpoklad 3 ks (3x multisplit).</t>
  </si>
  <si>
    <t>Doprava (i vnitrostaveništní) - zahrnuje veškeré náklady na dopravu v rámci této zakázky včetně dopravy 5 ks nových klimatizačních sestav na místo plnění, dopravy na montáže, dopravy při provádění veškerých souvisejících prací a úkonů, dopravy při odvozu vyřazených klimatizačních sestav.</t>
  </si>
  <si>
    <r>
      <rPr>
        <b/>
        <sz val="8"/>
        <color theme="1"/>
        <rFont val="Arial"/>
        <family val="2"/>
        <charset val="238"/>
      </rPr>
      <t>kpl</t>
    </r>
    <r>
      <rPr>
        <sz val="8"/>
        <color theme="1"/>
        <rFont val="Arial"/>
        <family val="2"/>
        <charset val="238"/>
      </rPr>
      <t xml:space="preserve"> (paušální cena za: montáž a demontáž lešení / nebo opakovanou montáž a demontáž lešení / nebo za dodání a montáž a demontáž lešení v případě, že dodavatel použije lešení vlastní - viz. Příloha č. 4 - Technická speicfikace)</t>
    </r>
  </si>
  <si>
    <r>
      <rPr>
        <b/>
        <sz val="8"/>
        <color theme="1"/>
        <rFont val="Arial"/>
        <family val="2"/>
        <charset val="238"/>
      </rPr>
      <t>paušální cena za přemístění vnější klimatizační jednotky v rámci fasády</t>
    </r>
    <r>
      <rPr>
        <sz val="8"/>
        <color theme="1"/>
        <rFont val="Arial"/>
        <family val="2"/>
        <charset val="238"/>
      </rPr>
      <t>, včetně dopojení na prodloužené rozvody chladiva, včetně dopojení na prodlouženou napájecí a komunikační kabeláž, včetně drobného instalačního materiálu, včetně uvedení do provozu, včetně zápisu o provedení tlakové zkoušky chladicího systému</t>
    </r>
  </si>
  <si>
    <r>
      <t xml:space="preserve">Dodávka a zhotovení plně izolovaného CU potrubí odpovídajícícho průměru </t>
    </r>
    <r>
      <rPr>
        <b/>
        <sz val="8"/>
        <color indexed="8"/>
        <rFont val="Arial"/>
        <family val="2"/>
        <charset val="238"/>
      </rPr>
      <t>v duálním provedení</t>
    </r>
    <r>
      <rPr>
        <sz val="8"/>
        <color indexed="8"/>
        <rFont val="Arial"/>
        <family val="2"/>
        <charset val="238"/>
      </rPr>
      <t xml:space="preserve"> (CU potrubí, izolace, montážní materiál). Uvedená předpokládaná délka potrubí odpovídá součtu vzdáleností mezi vnějšími a vnitřními klimatizačními jednotkami pro všechny řešené klimatizační sestavy.</t>
    </r>
  </si>
  <si>
    <t>Dodávka a instalace 1 ks revizních dvířek do SDK pohledu o rozměru minimálně 400x400 mm v barvě bílé (bez požadavku na požární odolnost)</t>
  </si>
  <si>
    <r>
      <t>cena za dodávku a instalaci 1 ks revizních dvířek do SDK podhledu</t>
    </r>
    <r>
      <rPr>
        <sz val="8"/>
        <color theme="1"/>
        <rFont val="Arial"/>
        <family val="2"/>
        <charset val="238"/>
      </rPr>
      <t xml:space="preserve"> o rozměru minimálně 400 x 400 mm v barvě bílé (bez požadavku na požární odolnost)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</si>
</sst>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2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justify" vertical="center"/>
    </xf>
    <xf numFmtId="1" fontId="3" fillId="4" borderId="1" xfId="0" applyNumberFormat="1" applyFont="1" applyFill="1" applyBorder="1" applyAlignment="1">
      <alignment horizontal="center" vertical="center" wrapText="1"/>
    </xf>
    <xf numFmtId="1" fontId="3" fillId="4" borderId="7" xfId="0" applyNumberFormat="1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1" fontId="3" fillId="4" borderId="2" xfId="0" applyNumberFormat="1" applyFont="1" applyFill="1" applyBorder="1" applyAlignment="1">
      <alignment horizontal="center" vertical="center" wrapText="1"/>
    </xf>
    <xf numFmtId="2" fontId="3" fillId="0" borderId="37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9" fontId="2" fillId="2" borderId="4" xfId="0" applyNumberFormat="1" applyFont="1" applyFill="1" applyBorder="1" applyAlignment="1">
      <alignment horizontal="center" vertical="center" wrapText="1"/>
    </xf>
    <xf numFmtId="9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9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7" xfId="0" applyNumberFormat="1" applyFont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7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3" fillId="4" borderId="21" xfId="0" applyNumberFormat="1" applyFont="1" applyFill="1" applyBorder="1" applyAlignment="1">
      <alignment horizontal="center" vertical="center" wrapText="1"/>
    </xf>
    <xf numFmtId="49" fontId="3" fillId="4" borderId="8" xfId="0" applyNumberFormat="1" applyFont="1" applyFill="1" applyBorder="1" applyAlignment="1">
      <alignment horizontal="center" vertical="center" wrapText="1"/>
    </xf>
    <xf numFmtId="49" fontId="3" fillId="4" borderId="13" xfId="0" applyNumberFormat="1" applyFont="1" applyFill="1" applyBorder="1" applyAlignment="1">
      <alignment horizontal="center" vertical="center" wrapText="1"/>
    </xf>
    <xf numFmtId="9" fontId="3" fillId="2" borderId="16" xfId="0" applyNumberFormat="1" applyFont="1" applyFill="1" applyBorder="1" applyAlignment="1" applyProtection="1">
      <alignment horizontal="center" vertical="center" wrapText="1"/>
      <protection locked="0"/>
    </xf>
    <xf numFmtId="9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9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6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2" fontId="3" fillId="2" borderId="16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2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9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2" fontId="2" fillId="0" borderId="3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tabSelected="1" workbookViewId="0">
      <selection activeCell="H4" sqref="H4:H11"/>
    </sheetView>
  </sheetViews>
  <sheetFormatPr defaultRowHeight="11.25" x14ac:dyDescent="0.25"/>
  <cols>
    <col min="1" max="1" width="10.140625" style="1" customWidth="1"/>
    <col min="2" max="2" width="10.7109375" style="1" customWidth="1"/>
    <col min="3" max="3" width="18.140625" style="1" customWidth="1"/>
    <col min="4" max="4" width="22" style="1" customWidth="1"/>
    <col min="5" max="5" width="22.42578125" style="1" customWidth="1"/>
    <col min="6" max="6" width="18.42578125" style="1" customWidth="1"/>
    <col min="7" max="7" width="13.7109375" style="1" customWidth="1"/>
    <col min="8" max="8" width="19.140625" style="1" customWidth="1"/>
    <col min="9" max="9" width="20.140625" style="1" customWidth="1"/>
    <col min="10" max="10" width="20.7109375" style="1" customWidth="1"/>
    <col min="11" max="11" width="12.140625" style="1" customWidth="1"/>
    <col min="12" max="12" width="20.7109375" style="1" customWidth="1"/>
    <col min="13" max="13" width="11.28515625" style="2" customWidth="1"/>
    <col min="14" max="15" width="20.7109375" style="1" customWidth="1"/>
    <col min="16" max="16" width="9.140625" style="1"/>
    <col min="17" max="17" width="49.42578125" style="1" customWidth="1"/>
    <col min="18" max="16384" width="9.140625" style="1"/>
  </cols>
  <sheetData>
    <row r="1" spans="1:17" ht="18" x14ac:dyDescent="0.25">
      <c r="A1" s="102" t="s">
        <v>44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</row>
    <row r="2" spans="1:17" ht="12" thickBot="1" x14ac:dyDescent="0.3"/>
    <row r="3" spans="1:17" ht="79.5" thickBot="1" x14ac:dyDescent="0.3">
      <c r="A3" s="4"/>
      <c r="B3" s="11" t="s">
        <v>12</v>
      </c>
      <c r="C3" s="11" t="s">
        <v>16</v>
      </c>
      <c r="D3" s="11" t="s">
        <v>14</v>
      </c>
      <c r="E3" s="11" t="s">
        <v>17</v>
      </c>
      <c r="F3" s="98" t="s">
        <v>13</v>
      </c>
      <c r="G3" s="98"/>
      <c r="H3" s="11" t="s">
        <v>23</v>
      </c>
      <c r="I3" s="20" t="s">
        <v>50</v>
      </c>
      <c r="J3" s="20" t="s">
        <v>49</v>
      </c>
      <c r="K3" s="11" t="s">
        <v>70</v>
      </c>
      <c r="L3" s="11" t="s">
        <v>24</v>
      </c>
      <c r="M3" s="20" t="s">
        <v>66</v>
      </c>
      <c r="N3" s="11" t="s">
        <v>67</v>
      </c>
      <c r="O3" s="5" t="s">
        <v>25</v>
      </c>
    </row>
    <row r="4" spans="1:17" s="2" customFormat="1" ht="22.5" x14ac:dyDescent="0.25">
      <c r="A4" s="51">
        <v>1</v>
      </c>
      <c r="B4" s="54" t="s">
        <v>38</v>
      </c>
      <c r="C4" s="54" t="s">
        <v>39</v>
      </c>
      <c r="D4" s="54" t="s">
        <v>40</v>
      </c>
      <c r="E4" s="57" t="s">
        <v>69</v>
      </c>
      <c r="F4" s="7" t="s">
        <v>21</v>
      </c>
      <c r="G4" s="7" t="s">
        <v>11</v>
      </c>
      <c r="H4" s="70" t="s">
        <v>76</v>
      </c>
      <c r="I4" s="73"/>
      <c r="J4" s="76">
        <v>0</v>
      </c>
      <c r="K4" s="54">
        <v>1</v>
      </c>
      <c r="L4" s="64">
        <f>PRODUCT(J4*K4)</f>
        <v>0</v>
      </c>
      <c r="M4" s="61">
        <v>0</v>
      </c>
      <c r="N4" s="64">
        <f>L4*M4</f>
        <v>0</v>
      </c>
      <c r="O4" s="67">
        <f>SUM(L4+N4)</f>
        <v>0</v>
      </c>
    </row>
    <row r="5" spans="1:17" s="2" customFormat="1" ht="45" x14ac:dyDescent="0.25">
      <c r="A5" s="52"/>
      <c r="B5" s="55"/>
      <c r="C5" s="55"/>
      <c r="D5" s="55"/>
      <c r="E5" s="58"/>
      <c r="F5" s="3" t="s">
        <v>41</v>
      </c>
      <c r="G5" s="3" t="s">
        <v>42</v>
      </c>
      <c r="H5" s="71"/>
      <c r="I5" s="74"/>
      <c r="J5" s="77"/>
      <c r="K5" s="55"/>
      <c r="L5" s="65"/>
      <c r="M5" s="62"/>
      <c r="N5" s="65"/>
      <c r="O5" s="68"/>
    </row>
    <row r="6" spans="1:17" s="2" customFormat="1" ht="33.75" x14ac:dyDescent="0.25">
      <c r="A6" s="52"/>
      <c r="B6" s="55"/>
      <c r="C6" s="55"/>
      <c r="D6" s="55"/>
      <c r="E6" s="59"/>
      <c r="F6" s="3" t="s">
        <v>18</v>
      </c>
      <c r="G6" s="3" t="s">
        <v>47</v>
      </c>
      <c r="H6" s="71"/>
      <c r="I6" s="74"/>
      <c r="J6" s="77"/>
      <c r="K6" s="55"/>
      <c r="L6" s="65"/>
      <c r="M6" s="62"/>
      <c r="N6" s="65"/>
      <c r="O6" s="68"/>
    </row>
    <row r="7" spans="1:17" s="2" customFormat="1" ht="56.25" x14ac:dyDescent="0.25">
      <c r="A7" s="52"/>
      <c r="B7" s="55"/>
      <c r="C7" s="55"/>
      <c r="D7" s="55"/>
      <c r="E7" s="58"/>
      <c r="F7" s="3" t="s">
        <v>36</v>
      </c>
      <c r="G7" s="3" t="s">
        <v>63</v>
      </c>
      <c r="H7" s="71"/>
      <c r="I7" s="74"/>
      <c r="J7" s="77"/>
      <c r="K7" s="55"/>
      <c r="L7" s="65"/>
      <c r="M7" s="62"/>
      <c r="N7" s="65"/>
      <c r="O7" s="68"/>
      <c r="Q7" s="13"/>
    </row>
    <row r="8" spans="1:17" s="2" customFormat="1" ht="45" x14ac:dyDescent="0.25">
      <c r="A8" s="52"/>
      <c r="B8" s="55"/>
      <c r="C8" s="55"/>
      <c r="D8" s="55"/>
      <c r="E8" s="58"/>
      <c r="F8" s="3" t="s">
        <v>43</v>
      </c>
      <c r="G8" s="3" t="s">
        <v>60</v>
      </c>
      <c r="H8" s="71"/>
      <c r="I8" s="74"/>
      <c r="J8" s="77"/>
      <c r="K8" s="55"/>
      <c r="L8" s="65"/>
      <c r="M8" s="62"/>
      <c r="N8" s="65"/>
      <c r="O8" s="68"/>
      <c r="Q8" s="13"/>
    </row>
    <row r="9" spans="1:17" s="2" customFormat="1" ht="33.75" x14ac:dyDescent="0.25">
      <c r="A9" s="52"/>
      <c r="B9" s="55"/>
      <c r="C9" s="55"/>
      <c r="D9" s="55"/>
      <c r="E9" s="58"/>
      <c r="F9" s="3" t="s">
        <v>37</v>
      </c>
      <c r="G9" s="3" t="s">
        <v>61</v>
      </c>
      <c r="H9" s="71"/>
      <c r="I9" s="74"/>
      <c r="J9" s="77"/>
      <c r="K9" s="55"/>
      <c r="L9" s="65"/>
      <c r="M9" s="62"/>
      <c r="N9" s="65"/>
      <c r="O9" s="68"/>
      <c r="Q9" s="13"/>
    </row>
    <row r="10" spans="1:17" s="2" customFormat="1" ht="67.5" x14ac:dyDescent="0.25">
      <c r="A10" s="52"/>
      <c r="B10" s="55"/>
      <c r="C10" s="55"/>
      <c r="D10" s="55"/>
      <c r="E10" s="59"/>
      <c r="F10" s="3" t="s">
        <v>68</v>
      </c>
      <c r="G10" s="3" t="s">
        <v>64</v>
      </c>
      <c r="H10" s="71"/>
      <c r="I10" s="74"/>
      <c r="J10" s="77"/>
      <c r="K10" s="55"/>
      <c r="L10" s="65"/>
      <c r="M10" s="62"/>
      <c r="N10" s="65"/>
      <c r="O10" s="68"/>
      <c r="Q10" s="13"/>
    </row>
    <row r="11" spans="1:17" s="2" customFormat="1" ht="23.25" thickBot="1" x14ac:dyDescent="0.3">
      <c r="A11" s="53"/>
      <c r="B11" s="56"/>
      <c r="C11" s="56"/>
      <c r="D11" s="56"/>
      <c r="E11" s="60"/>
      <c r="F11" s="6" t="s">
        <v>0</v>
      </c>
      <c r="G11" s="6" t="s">
        <v>1</v>
      </c>
      <c r="H11" s="72"/>
      <c r="I11" s="75"/>
      <c r="J11" s="78"/>
      <c r="K11" s="56"/>
      <c r="L11" s="66"/>
      <c r="M11" s="63"/>
      <c r="N11" s="66"/>
      <c r="O11" s="69"/>
      <c r="Q11" s="13"/>
    </row>
    <row r="12" spans="1:17" s="2" customFormat="1" ht="22.5" x14ac:dyDescent="0.25">
      <c r="A12" s="51">
        <v>2</v>
      </c>
      <c r="B12" s="54" t="s">
        <v>15</v>
      </c>
      <c r="C12" s="54" t="s">
        <v>26</v>
      </c>
      <c r="D12" s="54" t="s">
        <v>32</v>
      </c>
      <c r="E12" s="57" t="s">
        <v>71</v>
      </c>
      <c r="F12" s="7" t="s">
        <v>21</v>
      </c>
      <c r="G12" s="7" t="s">
        <v>2</v>
      </c>
      <c r="H12" s="70" t="s">
        <v>73</v>
      </c>
      <c r="I12" s="73"/>
      <c r="J12" s="76">
        <v>0</v>
      </c>
      <c r="K12" s="54">
        <v>1</v>
      </c>
      <c r="L12" s="82">
        <f>PRODUCT(J12*K12)</f>
        <v>0</v>
      </c>
      <c r="M12" s="97">
        <v>0</v>
      </c>
      <c r="N12" s="82">
        <f>L12*M12</f>
        <v>0</v>
      </c>
      <c r="O12" s="83">
        <f>SUM(L12+N12)</f>
        <v>0</v>
      </c>
      <c r="Q12" s="13"/>
    </row>
    <row r="13" spans="1:17" s="2" customFormat="1" ht="33.75" x14ac:dyDescent="0.25">
      <c r="A13" s="52"/>
      <c r="B13" s="55"/>
      <c r="C13" s="55"/>
      <c r="D13" s="55"/>
      <c r="E13" s="59"/>
      <c r="F13" s="3" t="s">
        <v>18</v>
      </c>
      <c r="G13" s="3" t="s">
        <v>51</v>
      </c>
      <c r="H13" s="71"/>
      <c r="I13" s="74"/>
      <c r="J13" s="77"/>
      <c r="K13" s="55"/>
      <c r="L13" s="65"/>
      <c r="M13" s="62"/>
      <c r="N13" s="65"/>
      <c r="O13" s="68"/>
      <c r="Q13" s="13"/>
    </row>
    <row r="14" spans="1:17" s="2" customFormat="1" ht="56.25" x14ac:dyDescent="0.25">
      <c r="A14" s="52"/>
      <c r="B14" s="55"/>
      <c r="C14" s="55"/>
      <c r="D14" s="55"/>
      <c r="E14" s="59"/>
      <c r="F14" s="3" t="s">
        <v>19</v>
      </c>
      <c r="G14" s="3" t="s">
        <v>56</v>
      </c>
      <c r="H14" s="71"/>
      <c r="I14" s="74"/>
      <c r="J14" s="77"/>
      <c r="K14" s="55"/>
      <c r="L14" s="65"/>
      <c r="M14" s="62"/>
      <c r="N14" s="65"/>
      <c r="O14" s="68"/>
      <c r="Q14" s="13"/>
    </row>
    <row r="15" spans="1:17" s="2" customFormat="1" ht="56.25" x14ac:dyDescent="0.25">
      <c r="A15" s="52"/>
      <c r="B15" s="55"/>
      <c r="C15" s="55"/>
      <c r="D15" s="55"/>
      <c r="E15" s="59"/>
      <c r="F15" s="3" t="s">
        <v>20</v>
      </c>
      <c r="G15" s="3" t="s">
        <v>57</v>
      </c>
      <c r="H15" s="71"/>
      <c r="I15" s="74"/>
      <c r="J15" s="77"/>
      <c r="K15" s="55"/>
      <c r="L15" s="65"/>
      <c r="M15" s="62"/>
      <c r="N15" s="65"/>
      <c r="O15" s="68"/>
      <c r="Q15" s="13"/>
    </row>
    <row r="16" spans="1:17" s="2" customFormat="1" ht="45" x14ac:dyDescent="0.25">
      <c r="A16" s="52"/>
      <c r="B16" s="55"/>
      <c r="C16" s="55"/>
      <c r="D16" s="55"/>
      <c r="E16" s="59"/>
      <c r="F16" s="3" t="s">
        <v>22</v>
      </c>
      <c r="G16" s="3" t="s">
        <v>58</v>
      </c>
      <c r="H16" s="71"/>
      <c r="I16" s="74"/>
      <c r="J16" s="77"/>
      <c r="K16" s="55"/>
      <c r="L16" s="65"/>
      <c r="M16" s="62"/>
      <c r="N16" s="65"/>
      <c r="O16" s="68"/>
      <c r="Q16" s="13"/>
    </row>
    <row r="17" spans="1:17" s="2" customFormat="1" ht="23.25" thickBot="1" x14ac:dyDescent="0.3">
      <c r="A17" s="53"/>
      <c r="B17" s="56"/>
      <c r="C17" s="56"/>
      <c r="D17" s="56"/>
      <c r="E17" s="60"/>
      <c r="F17" s="6" t="s">
        <v>0</v>
      </c>
      <c r="G17" s="6" t="s">
        <v>1</v>
      </c>
      <c r="H17" s="72"/>
      <c r="I17" s="75"/>
      <c r="J17" s="78"/>
      <c r="K17" s="56"/>
      <c r="L17" s="66"/>
      <c r="M17" s="63"/>
      <c r="N17" s="66"/>
      <c r="O17" s="69"/>
      <c r="Q17" s="13"/>
    </row>
    <row r="18" spans="1:17" s="2" customFormat="1" ht="22.5" x14ac:dyDescent="0.25">
      <c r="A18" s="51">
        <v>3</v>
      </c>
      <c r="B18" s="54" t="s">
        <v>29</v>
      </c>
      <c r="C18" s="54" t="s">
        <v>28</v>
      </c>
      <c r="D18" s="54" t="s">
        <v>31</v>
      </c>
      <c r="E18" s="57" t="s">
        <v>71</v>
      </c>
      <c r="F18" s="7" t="s">
        <v>21</v>
      </c>
      <c r="G18" s="7" t="s">
        <v>3</v>
      </c>
      <c r="H18" s="70" t="s">
        <v>72</v>
      </c>
      <c r="I18" s="73"/>
      <c r="J18" s="76">
        <v>0</v>
      </c>
      <c r="K18" s="54">
        <v>2</v>
      </c>
      <c r="L18" s="64">
        <f>PRODUCT(J18*K18)</f>
        <v>0</v>
      </c>
      <c r="M18" s="61">
        <v>0</v>
      </c>
      <c r="N18" s="64">
        <f>L18*M18</f>
        <v>0</v>
      </c>
      <c r="O18" s="67">
        <f>SUM(L18+N18)</f>
        <v>0</v>
      </c>
      <c r="Q18" s="13"/>
    </row>
    <row r="19" spans="1:17" s="2" customFormat="1" ht="22.5" x14ac:dyDescent="0.25">
      <c r="A19" s="52"/>
      <c r="B19" s="55"/>
      <c r="C19" s="55"/>
      <c r="D19" s="55"/>
      <c r="E19" s="58"/>
      <c r="F19" s="8" t="s">
        <v>4</v>
      </c>
      <c r="G19" s="3" t="s">
        <v>5</v>
      </c>
      <c r="H19" s="71"/>
      <c r="I19" s="74"/>
      <c r="J19" s="77"/>
      <c r="K19" s="55"/>
      <c r="L19" s="65"/>
      <c r="M19" s="62"/>
      <c r="N19" s="65"/>
      <c r="O19" s="68"/>
      <c r="Q19" s="13"/>
    </row>
    <row r="20" spans="1:17" s="2" customFormat="1" ht="22.5" x14ac:dyDescent="0.25">
      <c r="A20" s="52"/>
      <c r="B20" s="55"/>
      <c r="C20" s="55"/>
      <c r="D20" s="55"/>
      <c r="E20" s="58"/>
      <c r="F20" s="8" t="s">
        <v>6</v>
      </c>
      <c r="G20" s="3" t="s">
        <v>7</v>
      </c>
      <c r="H20" s="71"/>
      <c r="I20" s="74"/>
      <c r="J20" s="77"/>
      <c r="K20" s="55"/>
      <c r="L20" s="65"/>
      <c r="M20" s="62"/>
      <c r="N20" s="65"/>
      <c r="O20" s="68"/>
      <c r="Q20" s="13"/>
    </row>
    <row r="21" spans="1:17" s="2" customFormat="1" ht="33.75" x14ac:dyDescent="0.25">
      <c r="A21" s="52"/>
      <c r="B21" s="55"/>
      <c r="C21" s="55"/>
      <c r="D21" s="55"/>
      <c r="E21" s="59"/>
      <c r="F21" s="3" t="s">
        <v>18</v>
      </c>
      <c r="G21" s="3" t="s">
        <v>65</v>
      </c>
      <c r="H21" s="71"/>
      <c r="I21" s="74"/>
      <c r="J21" s="77"/>
      <c r="K21" s="55"/>
      <c r="L21" s="65"/>
      <c r="M21" s="62"/>
      <c r="N21" s="65"/>
      <c r="O21" s="68"/>
      <c r="Q21" s="13"/>
    </row>
    <row r="22" spans="1:17" s="2" customFormat="1" ht="67.5" x14ac:dyDescent="0.25">
      <c r="A22" s="52"/>
      <c r="B22" s="55"/>
      <c r="C22" s="55"/>
      <c r="D22" s="55"/>
      <c r="E22" s="58"/>
      <c r="F22" s="3" t="s">
        <v>33</v>
      </c>
      <c r="G22" s="3" t="s">
        <v>8</v>
      </c>
      <c r="H22" s="71"/>
      <c r="I22" s="74"/>
      <c r="J22" s="77"/>
      <c r="K22" s="55"/>
      <c r="L22" s="65"/>
      <c r="M22" s="62"/>
      <c r="N22" s="65"/>
      <c r="O22" s="68"/>
      <c r="Q22" s="13"/>
    </row>
    <row r="23" spans="1:17" s="2" customFormat="1" ht="67.5" x14ac:dyDescent="0.25">
      <c r="A23" s="52"/>
      <c r="B23" s="55"/>
      <c r="C23" s="55"/>
      <c r="D23" s="55"/>
      <c r="E23" s="58"/>
      <c r="F23" s="3" t="s">
        <v>34</v>
      </c>
      <c r="G23" s="3" t="s">
        <v>9</v>
      </c>
      <c r="H23" s="71"/>
      <c r="I23" s="74"/>
      <c r="J23" s="77"/>
      <c r="K23" s="55"/>
      <c r="L23" s="65"/>
      <c r="M23" s="62"/>
      <c r="N23" s="65"/>
      <c r="O23" s="68"/>
      <c r="Q23" s="13"/>
    </row>
    <row r="24" spans="1:17" s="2" customFormat="1" ht="56.25" x14ac:dyDescent="0.25">
      <c r="A24" s="52"/>
      <c r="B24" s="55"/>
      <c r="C24" s="55"/>
      <c r="D24" s="55"/>
      <c r="E24" s="58"/>
      <c r="F24" s="3" t="s">
        <v>35</v>
      </c>
      <c r="G24" s="3" t="s">
        <v>10</v>
      </c>
      <c r="H24" s="71"/>
      <c r="I24" s="74"/>
      <c r="J24" s="77"/>
      <c r="K24" s="55"/>
      <c r="L24" s="65"/>
      <c r="M24" s="62"/>
      <c r="N24" s="65"/>
      <c r="O24" s="68"/>
      <c r="Q24" s="13"/>
    </row>
    <row r="25" spans="1:17" s="2" customFormat="1" ht="56.25" x14ac:dyDescent="0.25">
      <c r="A25" s="52"/>
      <c r="B25" s="55"/>
      <c r="C25" s="55"/>
      <c r="D25" s="55"/>
      <c r="E25" s="58"/>
      <c r="F25" s="3" t="s">
        <v>36</v>
      </c>
      <c r="G25" s="3" t="s">
        <v>59</v>
      </c>
      <c r="H25" s="71"/>
      <c r="I25" s="74"/>
      <c r="J25" s="77"/>
      <c r="K25" s="55"/>
      <c r="L25" s="65"/>
      <c r="M25" s="62"/>
      <c r="N25" s="65"/>
      <c r="O25" s="68"/>
      <c r="Q25" s="13"/>
    </row>
    <row r="26" spans="1:17" s="2" customFormat="1" ht="45" x14ac:dyDescent="0.25">
      <c r="A26" s="52"/>
      <c r="B26" s="55"/>
      <c r="C26" s="55"/>
      <c r="D26" s="55"/>
      <c r="E26" s="58"/>
      <c r="F26" s="3" t="s">
        <v>43</v>
      </c>
      <c r="G26" s="3" t="s">
        <v>60</v>
      </c>
      <c r="H26" s="71"/>
      <c r="I26" s="74"/>
      <c r="J26" s="77"/>
      <c r="K26" s="55"/>
      <c r="L26" s="65"/>
      <c r="M26" s="62"/>
      <c r="N26" s="65"/>
      <c r="O26" s="68"/>
      <c r="Q26" s="13"/>
    </row>
    <row r="27" spans="1:17" s="2" customFormat="1" ht="33.75" x14ac:dyDescent="0.25">
      <c r="A27" s="52"/>
      <c r="B27" s="55"/>
      <c r="C27" s="55"/>
      <c r="D27" s="55"/>
      <c r="E27" s="58"/>
      <c r="F27" s="3" t="s">
        <v>37</v>
      </c>
      <c r="G27" s="3" t="s">
        <v>61</v>
      </c>
      <c r="H27" s="71"/>
      <c r="I27" s="74"/>
      <c r="J27" s="77"/>
      <c r="K27" s="55"/>
      <c r="L27" s="65"/>
      <c r="M27" s="62"/>
      <c r="N27" s="65"/>
      <c r="O27" s="68"/>
      <c r="Q27" s="13"/>
    </row>
    <row r="28" spans="1:17" s="2" customFormat="1" ht="67.5" x14ac:dyDescent="0.25">
      <c r="A28" s="52"/>
      <c r="B28" s="55"/>
      <c r="C28" s="55"/>
      <c r="D28" s="55"/>
      <c r="E28" s="59"/>
      <c r="F28" s="3" t="s">
        <v>68</v>
      </c>
      <c r="G28" s="3" t="s">
        <v>62</v>
      </c>
      <c r="H28" s="71"/>
      <c r="I28" s="74"/>
      <c r="J28" s="77"/>
      <c r="K28" s="55"/>
      <c r="L28" s="65"/>
      <c r="M28" s="62"/>
      <c r="N28" s="65"/>
      <c r="O28" s="68"/>
      <c r="Q28" s="13"/>
    </row>
    <row r="29" spans="1:17" s="2" customFormat="1" ht="23.25" thickBot="1" x14ac:dyDescent="0.3">
      <c r="A29" s="53"/>
      <c r="B29" s="56"/>
      <c r="C29" s="56"/>
      <c r="D29" s="56"/>
      <c r="E29" s="60"/>
      <c r="F29" s="6" t="s">
        <v>0</v>
      </c>
      <c r="G29" s="6" t="s">
        <v>1</v>
      </c>
      <c r="H29" s="72"/>
      <c r="I29" s="75"/>
      <c r="J29" s="78"/>
      <c r="K29" s="56"/>
      <c r="L29" s="66"/>
      <c r="M29" s="63"/>
      <c r="N29" s="66"/>
      <c r="O29" s="69"/>
      <c r="Q29" s="13"/>
    </row>
    <row r="30" spans="1:17" ht="22.5" x14ac:dyDescent="0.25">
      <c r="A30" s="99">
        <v>4</v>
      </c>
      <c r="B30" s="84" t="s">
        <v>15</v>
      </c>
      <c r="C30" s="84" t="s">
        <v>26</v>
      </c>
      <c r="D30" s="84" t="s">
        <v>30</v>
      </c>
      <c r="E30" s="100" t="s">
        <v>74</v>
      </c>
      <c r="F30" s="3" t="s">
        <v>21</v>
      </c>
      <c r="G30" s="3" t="s">
        <v>55</v>
      </c>
      <c r="H30" s="84" t="s">
        <v>75</v>
      </c>
      <c r="I30" s="85"/>
      <c r="J30" s="86">
        <v>0</v>
      </c>
      <c r="K30" s="84">
        <v>1</v>
      </c>
      <c r="L30" s="82">
        <f>PRODUCT(J30*K30)</f>
        <v>0</v>
      </c>
      <c r="M30" s="97">
        <v>0</v>
      </c>
      <c r="N30" s="82">
        <f>L30*M30</f>
        <v>0</v>
      </c>
      <c r="O30" s="83">
        <f>SUM(L30+N30)</f>
        <v>0</v>
      </c>
    </row>
    <row r="31" spans="1:17" ht="33.75" x14ac:dyDescent="0.25">
      <c r="A31" s="52"/>
      <c r="B31" s="55"/>
      <c r="C31" s="55"/>
      <c r="D31" s="55"/>
      <c r="E31" s="59"/>
      <c r="F31" s="3" t="s">
        <v>18</v>
      </c>
      <c r="G31" s="3" t="s">
        <v>51</v>
      </c>
      <c r="H31" s="55"/>
      <c r="I31" s="74"/>
      <c r="J31" s="77"/>
      <c r="K31" s="55"/>
      <c r="L31" s="65"/>
      <c r="M31" s="62"/>
      <c r="N31" s="65"/>
      <c r="O31" s="68"/>
    </row>
    <row r="32" spans="1:17" ht="56.25" x14ac:dyDescent="0.25">
      <c r="A32" s="52"/>
      <c r="B32" s="55"/>
      <c r="C32" s="55"/>
      <c r="D32" s="55"/>
      <c r="E32" s="59"/>
      <c r="F32" s="3" t="s">
        <v>19</v>
      </c>
      <c r="G32" s="3" t="s">
        <v>53</v>
      </c>
      <c r="H32" s="55"/>
      <c r="I32" s="74"/>
      <c r="J32" s="77"/>
      <c r="K32" s="55"/>
      <c r="L32" s="65"/>
      <c r="M32" s="62"/>
      <c r="N32" s="65"/>
      <c r="O32" s="68"/>
    </row>
    <row r="33" spans="1:17" ht="56.25" x14ac:dyDescent="0.25">
      <c r="A33" s="52"/>
      <c r="B33" s="55"/>
      <c r="C33" s="55"/>
      <c r="D33" s="55"/>
      <c r="E33" s="59"/>
      <c r="F33" s="3" t="s">
        <v>27</v>
      </c>
      <c r="G33" s="3" t="s">
        <v>54</v>
      </c>
      <c r="H33" s="55"/>
      <c r="I33" s="74"/>
      <c r="J33" s="77"/>
      <c r="K33" s="55"/>
      <c r="L33" s="65"/>
      <c r="M33" s="62"/>
      <c r="N33" s="65"/>
      <c r="O33" s="68"/>
    </row>
    <row r="34" spans="1:17" ht="45" x14ac:dyDescent="0.25">
      <c r="A34" s="52"/>
      <c r="B34" s="55"/>
      <c r="C34" s="55"/>
      <c r="D34" s="55"/>
      <c r="E34" s="59"/>
      <c r="F34" s="3" t="s">
        <v>22</v>
      </c>
      <c r="G34" s="3" t="s">
        <v>52</v>
      </c>
      <c r="H34" s="55"/>
      <c r="I34" s="74"/>
      <c r="J34" s="77"/>
      <c r="K34" s="55"/>
      <c r="L34" s="65"/>
      <c r="M34" s="62"/>
      <c r="N34" s="65"/>
      <c r="O34" s="68"/>
    </row>
    <row r="35" spans="1:17" ht="23.25" thickBot="1" x14ac:dyDescent="0.3">
      <c r="A35" s="53"/>
      <c r="B35" s="56"/>
      <c r="C35" s="56"/>
      <c r="D35" s="56"/>
      <c r="E35" s="60"/>
      <c r="F35" s="6" t="s">
        <v>0</v>
      </c>
      <c r="G35" s="6" t="s">
        <v>1</v>
      </c>
      <c r="H35" s="56"/>
      <c r="I35" s="75"/>
      <c r="J35" s="78"/>
      <c r="K35" s="56"/>
      <c r="L35" s="66"/>
      <c r="M35" s="63"/>
      <c r="N35" s="66"/>
      <c r="O35" s="69"/>
    </row>
    <row r="36" spans="1:17" s="2" customFormat="1" ht="56.25" x14ac:dyDescent="0.25">
      <c r="A36" s="4"/>
      <c r="B36" s="79" t="s">
        <v>77</v>
      </c>
      <c r="C36" s="81"/>
      <c r="D36" s="81"/>
      <c r="E36" s="81"/>
      <c r="F36" s="81"/>
      <c r="G36" s="80"/>
      <c r="H36" s="79" t="s">
        <v>23</v>
      </c>
      <c r="I36" s="80"/>
      <c r="J36" s="20" t="s">
        <v>49</v>
      </c>
      <c r="K36" s="11" t="s">
        <v>46</v>
      </c>
      <c r="L36" s="11" t="s">
        <v>24</v>
      </c>
      <c r="M36" s="35" t="s">
        <v>66</v>
      </c>
      <c r="N36" s="11" t="s">
        <v>67</v>
      </c>
      <c r="O36" s="5" t="s">
        <v>25</v>
      </c>
      <c r="Q36" s="13"/>
    </row>
    <row r="37" spans="1:17" s="2" customFormat="1" ht="63.75" customHeight="1" x14ac:dyDescent="0.25">
      <c r="A37" s="29">
        <v>5</v>
      </c>
      <c r="B37" s="43" t="s">
        <v>97</v>
      </c>
      <c r="C37" s="44"/>
      <c r="D37" s="44"/>
      <c r="E37" s="44"/>
      <c r="F37" s="44"/>
      <c r="G37" s="45"/>
      <c r="H37" s="49" t="s">
        <v>118</v>
      </c>
      <c r="I37" s="50"/>
      <c r="J37" s="28">
        <v>0</v>
      </c>
      <c r="K37" s="15">
        <v>1</v>
      </c>
      <c r="L37" s="26">
        <f>SUM(J37*K37)</f>
        <v>0</v>
      </c>
      <c r="M37" s="36">
        <v>0</v>
      </c>
      <c r="N37" s="26">
        <f>L37*M37</f>
        <v>0</v>
      </c>
      <c r="O37" s="27">
        <f>SUM(L37+N37)</f>
        <v>0</v>
      </c>
      <c r="Q37" s="13"/>
    </row>
    <row r="38" spans="1:17" ht="82.5" customHeight="1" x14ac:dyDescent="0.25">
      <c r="A38" s="12">
        <v>6</v>
      </c>
      <c r="B38" s="43" t="s">
        <v>98</v>
      </c>
      <c r="C38" s="44"/>
      <c r="D38" s="44"/>
      <c r="E38" s="44"/>
      <c r="F38" s="44"/>
      <c r="G38" s="45"/>
      <c r="H38" s="49" t="s">
        <v>78</v>
      </c>
      <c r="I38" s="50"/>
      <c r="J38" s="23">
        <v>0</v>
      </c>
      <c r="K38" s="15">
        <v>1</v>
      </c>
      <c r="L38" s="9">
        <f>SUM(J38*K38)</f>
        <v>0</v>
      </c>
      <c r="M38" s="36">
        <v>0</v>
      </c>
      <c r="N38" s="42">
        <f t="shared" ref="N38:N59" si="0">L38*M38</f>
        <v>0</v>
      </c>
      <c r="O38" s="10">
        <f>SUM(L38+N38)</f>
        <v>0</v>
      </c>
      <c r="Q38" s="13"/>
    </row>
    <row r="39" spans="1:17" s="2" customFormat="1" ht="34.5" x14ac:dyDescent="0.25">
      <c r="A39" s="16">
        <v>7</v>
      </c>
      <c r="B39" s="43" t="s">
        <v>99</v>
      </c>
      <c r="C39" s="44"/>
      <c r="D39" s="44"/>
      <c r="E39" s="44"/>
      <c r="F39" s="44"/>
      <c r="G39" s="45"/>
      <c r="H39" s="49" t="s">
        <v>79</v>
      </c>
      <c r="I39" s="50"/>
      <c r="J39" s="24">
        <v>0</v>
      </c>
      <c r="K39" s="14">
        <v>1</v>
      </c>
      <c r="L39" s="21">
        <f t="shared" ref="L39:L40" si="1">SUM(J39*K39)</f>
        <v>0</v>
      </c>
      <c r="M39" s="36">
        <v>0</v>
      </c>
      <c r="N39" s="42">
        <f t="shared" si="0"/>
        <v>0</v>
      </c>
      <c r="O39" s="22">
        <f t="shared" ref="O39:O40" si="2">SUM(L39+N39)</f>
        <v>0</v>
      </c>
      <c r="Q39" s="13"/>
    </row>
    <row r="40" spans="1:17" ht="34.5" x14ac:dyDescent="0.25">
      <c r="A40" s="12">
        <v>8</v>
      </c>
      <c r="B40" s="43" t="s">
        <v>100</v>
      </c>
      <c r="C40" s="44"/>
      <c r="D40" s="44"/>
      <c r="E40" s="44"/>
      <c r="F40" s="44"/>
      <c r="G40" s="45"/>
      <c r="H40" s="49" t="s">
        <v>80</v>
      </c>
      <c r="I40" s="50"/>
      <c r="J40" s="23">
        <v>0</v>
      </c>
      <c r="K40" s="15">
        <v>1</v>
      </c>
      <c r="L40" s="21">
        <f t="shared" si="1"/>
        <v>0</v>
      </c>
      <c r="M40" s="36">
        <v>0</v>
      </c>
      <c r="N40" s="42">
        <f t="shared" si="0"/>
        <v>0</v>
      </c>
      <c r="O40" s="22">
        <f t="shared" si="2"/>
        <v>0</v>
      </c>
      <c r="Q40" s="13"/>
    </row>
    <row r="41" spans="1:17" s="2" customFormat="1" ht="204.75" customHeight="1" x14ac:dyDescent="0.25">
      <c r="A41" s="12">
        <v>9</v>
      </c>
      <c r="B41" s="43" t="s">
        <v>101</v>
      </c>
      <c r="C41" s="44"/>
      <c r="D41" s="44"/>
      <c r="E41" s="44"/>
      <c r="F41" s="44"/>
      <c r="G41" s="45"/>
      <c r="H41" s="49" t="s">
        <v>83</v>
      </c>
      <c r="I41" s="50"/>
      <c r="J41" s="23">
        <v>0</v>
      </c>
      <c r="K41" s="15">
        <v>5</v>
      </c>
      <c r="L41" s="21">
        <f t="shared" ref="L41" si="3">SUM(J41*K41)</f>
        <v>0</v>
      </c>
      <c r="M41" s="36">
        <v>0</v>
      </c>
      <c r="N41" s="42">
        <f t="shared" si="0"/>
        <v>0</v>
      </c>
      <c r="O41" s="22">
        <f t="shared" ref="O41" si="4">SUM(L41+N41)</f>
        <v>0</v>
      </c>
      <c r="Q41" s="13"/>
    </row>
    <row r="42" spans="1:17" s="2" customFormat="1" ht="95.25" customHeight="1" x14ac:dyDescent="0.25">
      <c r="A42" s="33">
        <v>10</v>
      </c>
      <c r="B42" s="43" t="s">
        <v>102</v>
      </c>
      <c r="C42" s="44"/>
      <c r="D42" s="44"/>
      <c r="E42" s="44"/>
      <c r="F42" s="44"/>
      <c r="G42" s="45"/>
      <c r="H42" s="49" t="s">
        <v>119</v>
      </c>
      <c r="I42" s="50"/>
      <c r="J42" s="32">
        <v>0</v>
      </c>
      <c r="K42" s="15">
        <v>1</v>
      </c>
      <c r="L42" s="30">
        <f t="shared" ref="L42" si="5">SUM(J42*K42)</f>
        <v>0</v>
      </c>
      <c r="M42" s="36">
        <v>0</v>
      </c>
      <c r="N42" s="42">
        <f t="shared" si="0"/>
        <v>0</v>
      </c>
      <c r="O42" s="31">
        <f t="shared" ref="O42" si="6">SUM(L42+N42)</f>
        <v>0</v>
      </c>
      <c r="Q42" s="13"/>
    </row>
    <row r="43" spans="1:17" ht="34.5" x14ac:dyDescent="0.25">
      <c r="A43" s="12">
        <v>11</v>
      </c>
      <c r="B43" s="43" t="s">
        <v>120</v>
      </c>
      <c r="C43" s="44"/>
      <c r="D43" s="44"/>
      <c r="E43" s="44"/>
      <c r="F43" s="44"/>
      <c r="G43" s="45"/>
      <c r="H43" s="49" t="s">
        <v>84</v>
      </c>
      <c r="I43" s="50"/>
      <c r="J43" s="23">
        <v>0</v>
      </c>
      <c r="K43" s="15">
        <v>210</v>
      </c>
      <c r="L43" s="21">
        <f t="shared" ref="L43:L57" si="7">SUM(J43*K43)</f>
        <v>0</v>
      </c>
      <c r="M43" s="36">
        <v>0</v>
      </c>
      <c r="N43" s="42">
        <f t="shared" si="0"/>
        <v>0</v>
      </c>
      <c r="O43" s="22">
        <f t="shared" ref="O43:O57" si="8">SUM(L43+N43)</f>
        <v>0</v>
      </c>
      <c r="Q43" s="13"/>
    </row>
    <row r="44" spans="1:17" s="2" customFormat="1" ht="34.5" x14ac:dyDescent="0.25">
      <c r="A44" s="16">
        <v>12</v>
      </c>
      <c r="B44" s="43" t="s">
        <v>103</v>
      </c>
      <c r="C44" s="44"/>
      <c r="D44" s="44"/>
      <c r="E44" s="44"/>
      <c r="F44" s="44"/>
      <c r="G44" s="45"/>
      <c r="H44" s="49" t="s">
        <v>82</v>
      </c>
      <c r="I44" s="50"/>
      <c r="J44" s="24">
        <v>0</v>
      </c>
      <c r="K44" s="14">
        <v>250</v>
      </c>
      <c r="L44" s="21">
        <f t="shared" si="7"/>
        <v>0</v>
      </c>
      <c r="M44" s="36">
        <v>0</v>
      </c>
      <c r="N44" s="42">
        <f t="shared" si="0"/>
        <v>0</v>
      </c>
      <c r="O44" s="22">
        <f t="shared" si="8"/>
        <v>0</v>
      </c>
    </row>
    <row r="45" spans="1:17" ht="120.75" customHeight="1" x14ac:dyDescent="0.25">
      <c r="A45" s="12">
        <v>13</v>
      </c>
      <c r="B45" s="43" t="s">
        <v>104</v>
      </c>
      <c r="C45" s="44"/>
      <c r="D45" s="44"/>
      <c r="E45" s="44"/>
      <c r="F45" s="44"/>
      <c r="G45" s="45"/>
      <c r="H45" s="49" t="s">
        <v>81</v>
      </c>
      <c r="I45" s="50"/>
      <c r="J45" s="23">
        <v>0</v>
      </c>
      <c r="K45" s="15">
        <v>1</v>
      </c>
      <c r="L45" s="21">
        <f t="shared" si="7"/>
        <v>0</v>
      </c>
      <c r="M45" s="36">
        <v>0</v>
      </c>
      <c r="N45" s="42">
        <f t="shared" si="0"/>
        <v>0</v>
      </c>
      <c r="O45" s="22">
        <f t="shared" si="8"/>
        <v>0</v>
      </c>
    </row>
    <row r="46" spans="1:17" s="2" customFormat="1" ht="34.5" x14ac:dyDescent="0.25">
      <c r="A46" s="12">
        <v>14</v>
      </c>
      <c r="B46" s="43" t="s">
        <v>109</v>
      </c>
      <c r="C46" s="44"/>
      <c r="D46" s="44"/>
      <c r="E46" s="44"/>
      <c r="F46" s="44"/>
      <c r="G46" s="45"/>
      <c r="H46" s="49" t="s">
        <v>86</v>
      </c>
      <c r="I46" s="50"/>
      <c r="J46" s="23">
        <v>0</v>
      </c>
      <c r="K46" s="15">
        <v>5</v>
      </c>
      <c r="L46" s="21">
        <f t="shared" si="7"/>
        <v>0</v>
      </c>
      <c r="M46" s="36">
        <v>0</v>
      </c>
      <c r="N46" s="42">
        <f t="shared" si="0"/>
        <v>0</v>
      </c>
      <c r="O46" s="22">
        <f t="shared" si="8"/>
        <v>0</v>
      </c>
    </row>
    <row r="47" spans="1:17" s="2" customFormat="1" ht="34.5" x14ac:dyDescent="0.25">
      <c r="A47" s="12">
        <v>15</v>
      </c>
      <c r="B47" s="46" t="s">
        <v>105</v>
      </c>
      <c r="C47" s="47"/>
      <c r="D47" s="47"/>
      <c r="E47" s="47"/>
      <c r="F47" s="47"/>
      <c r="G47" s="48"/>
      <c r="H47" s="94" t="s">
        <v>85</v>
      </c>
      <c r="I47" s="95"/>
      <c r="J47" s="23">
        <v>0</v>
      </c>
      <c r="K47" s="15">
        <v>80</v>
      </c>
      <c r="L47" s="21">
        <f t="shared" si="7"/>
        <v>0</v>
      </c>
      <c r="M47" s="36">
        <v>0</v>
      </c>
      <c r="N47" s="42">
        <f t="shared" si="0"/>
        <v>0</v>
      </c>
      <c r="O47" s="22">
        <f t="shared" si="8"/>
        <v>0</v>
      </c>
    </row>
    <row r="48" spans="1:17" s="2" customFormat="1" ht="34.5" x14ac:dyDescent="0.25">
      <c r="A48" s="12">
        <v>16</v>
      </c>
      <c r="B48" s="46" t="s">
        <v>106</v>
      </c>
      <c r="C48" s="47"/>
      <c r="D48" s="47"/>
      <c r="E48" s="47"/>
      <c r="F48" s="47"/>
      <c r="G48" s="48"/>
      <c r="H48" s="94" t="s">
        <v>87</v>
      </c>
      <c r="I48" s="95"/>
      <c r="J48" s="23">
        <v>0</v>
      </c>
      <c r="K48" s="15">
        <v>37</v>
      </c>
      <c r="L48" s="21">
        <f t="shared" si="7"/>
        <v>0</v>
      </c>
      <c r="M48" s="36">
        <v>0</v>
      </c>
      <c r="N48" s="42">
        <f t="shared" si="0"/>
        <v>0</v>
      </c>
      <c r="O48" s="22">
        <f t="shared" si="8"/>
        <v>0</v>
      </c>
    </row>
    <row r="49" spans="1:15" s="2" customFormat="1" ht="60" customHeight="1" x14ac:dyDescent="0.25">
      <c r="A49" s="12">
        <v>17</v>
      </c>
      <c r="B49" s="46" t="s">
        <v>107</v>
      </c>
      <c r="C49" s="47"/>
      <c r="D49" s="47"/>
      <c r="E49" s="47"/>
      <c r="F49" s="47"/>
      <c r="G49" s="48"/>
      <c r="H49" s="94" t="s">
        <v>88</v>
      </c>
      <c r="I49" s="95"/>
      <c r="J49" s="23">
        <v>0</v>
      </c>
      <c r="K49" s="15">
        <v>1</v>
      </c>
      <c r="L49" s="21">
        <f t="shared" si="7"/>
        <v>0</v>
      </c>
      <c r="M49" s="36">
        <v>0</v>
      </c>
      <c r="N49" s="42">
        <f t="shared" si="0"/>
        <v>0</v>
      </c>
      <c r="O49" s="22">
        <f t="shared" si="8"/>
        <v>0</v>
      </c>
    </row>
    <row r="50" spans="1:15" s="2" customFormat="1" ht="34.5" x14ac:dyDescent="0.25">
      <c r="A50" s="12">
        <v>18</v>
      </c>
      <c r="B50" s="46" t="s">
        <v>108</v>
      </c>
      <c r="C50" s="47"/>
      <c r="D50" s="47"/>
      <c r="E50" s="47"/>
      <c r="F50" s="47"/>
      <c r="G50" s="48"/>
      <c r="H50" s="94" t="s">
        <v>89</v>
      </c>
      <c r="I50" s="95"/>
      <c r="J50" s="23">
        <v>0</v>
      </c>
      <c r="K50" s="15">
        <v>5</v>
      </c>
      <c r="L50" s="21">
        <f t="shared" si="7"/>
        <v>0</v>
      </c>
      <c r="M50" s="36">
        <v>0</v>
      </c>
      <c r="N50" s="42">
        <f t="shared" si="0"/>
        <v>0</v>
      </c>
      <c r="O50" s="22">
        <f t="shared" si="8"/>
        <v>0</v>
      </c>
    </row>
    <row r="51" spans="1:15" s="2" customFormat="1" ht="34.5" x14ac:dyDescent="0.25">
      <c r="A51" s="12">
        <v>19</v>
      </c>
      <c r="B51" s="46" t="s">
        <v>110</v>
      </c>
      <c r="C51" s="47"/>
      <c r="D51" s="47"/>
      <c r="E51" s="47"/>
      <c r="F51" s="47"/>
      <c r="G51" s="48"/>
      <c r="H51" s="94" t="s">
        <v>90</v>
      </c>
      <c r="I51" s="95"/>
      <c r="J51" s="23">
        <v>0</v>
      </c>
      <c r="K51" s="15">
        <v>5</v>
      </c>
      <c r="L51" s="21">
        <f t="shared" si="7"/>
        <v>0</v>
      </c>
      <c r="M51" s="36">
        <v>0</v>
      </c>
      <c r="N51" s="42">
        <f t="shared" si="0"/>
        <v>0</v>
      </c>
      <c r="O51" s="22">
        <f t="shared" si="8"/>
        <v>0</v>
      </c>
    </row>
    <row r="52" spans="1:15" s="2" customFormat="1" ht="34.5" x14ac:dyDescent="0.25">
      <c r="A52" s="12">
        <v>20</v>
      </c>
      <c r="B52" s="46" t="s">
        <v>111</v>
      </c>
      <c r="C52" s="47"/>
      <c r="D52" s="47"/>
      <c r="E52" s="47"/>
      <c r="F52" s="47"/>
      <c r="G52" s="48"/>
      <c r="H52" s="94" t="s">
        <v>91</v>
      </c>
      <c r="I52" s="95"/>
      <c r="J52" s="23">
        <v>0</v>
      </c>
      <c r="K52" s="15">
        <v>12</v>
      </c>
      <c r="L52" s="21">
        <f t="shared" si="7"/>
        <v>0</v>
      </c>
      <c r="M52" s="36">
        <v>0</v>
      </c>
      <c r="N52" s="42">
        <f t="shared" si="0"/>
        <v>0</v>
      </c>
      <c r="O52" s="22">
        <f t="shared" si="8"/>
        <v>0</v>
      </c>
    </row>
    <row r="53" spans="1:15" s="2" customFormat="1" ht="34.5" x14ac:dyDescent="0.25">
      <c r="A53" s="33">
        <v>21</v>
      </c>
      <c r="B53" s="46" t="s">
        <v>112</v>
      </c>
      <c r="C53" s="47"/>
      <c r="D53" s="47"/>
      <c r="E53" s="47"/>
      <c r="F53" s="47"/>
      <c r="G53" s="48"/>
      <c r="H53" s="94" t="s">
        <v>92</v>
      </c>
      <c r="I53" s="95"/>
      <c r="J53" s="32">
        <v>0</v>
      </c>
      <c r="K53" s="15">
        <v>2</v>
      </c>
      <c r="L53" s="30">
        <f t="shared" ref="L53" si="9">SUM(J53*K53)</f>
        <v>0</v>
      </c>
      <c r="M53" s="36">
        <v>0</v>
      </c>
      <c r="N53" s="42">
        <f t="shared" si="0"/>
        <v>0</v>
      </c>
      <c r="O53" s="31">
        <f t="shared" ref="O53" si="10">SUM(L53+N53)</f>
        <v>0</v>
      </c>
    </row>
    <row r="54" spans="1:15" s="2" customFormat="1" ht="34.5" x14ac:dyDescent="0.25">
      <c r="A54" s="12">
        <v>22</v>
      </c>
      <c r="B54" s="46" t="s">
        <v>113</v>
      </c>
      <c r="C54" s="47"/>
      <c r="D54" s="47"/>
      <c r="E54" s="47"/>
      <c r="F54" s="47"/>
      <c r="G54" s="48"/>
      <c r="H54" s="94" t="s">
        <v>93</v>
      </c>
      <c r="I54" s="95"/>
      <c r="J54" s="23">
        <v>0</v>
      </c>
      <c r="K54" s="15">
        <v>12</v>
      </c>
      <c r="L54" s="21">
        <f t="shared" si="7"/>
        <v>0</v>
      </c>
      <c r="M54" s="36">
        <v>0</v>
      </c>
      <c r="N54" s="42">
        <f t="shared" si="0"/>
        <v>0</v>
      </c>
      <c r="O54" s="22">
        <f t="shared" si="8"/>
        <v>0</v>
      </c>
    </row>
    <row r="55" spans="1:15" s="2" customFormat="1" ht="34.5" x14ac:dyDescent="0.25">
      <c r="A55" s="39">
        <v>23</v>
      </c>
      <c r="B55" s="46" t="s">
        <v>121</v>
      </c>
      <c r="C55" s="47"/>
      <c r="D55" s="47"/>
      <c r="E55" s="47"/>
      <c r="F55" s="47"/>
      <c r="G55" s="48"/>
      <c r="H55" s="96" t="s">
        <v>122</v>
      </c>
      <c r="I55" s="95"/>
      <c r="J55" s="41">
        <v>0</v>
      </c>
      <c r="K55" s="15">
        <v>1</v>
      </c>
      <c r="L55" s="38">
        <f t="shared" ref="L55" si="11">SUM(J55*K55)</f>
        <v>0</v>
      </c>
      <c r="M55" s="37">
        <v>0</v>
      </c>
      <c r="N55" s="42">
        <f t="shared" si="0"/>
        <v>0</v>
      </c>
      <c r="O55" s="40">
        <f t="shared" ref="O55" si="12">SUM(L55+N55)</f>
        <v>0</v>
      </c>
    </row>
    <row r="56" spans="1:15" s="2" customFormat="1" ht="48.75" customHeight="1" x14ac:dyDescent="0.25">
      <c r="A56" s="12">
        <v>24</v>
      </c>
      <c r="B56" s="43" t="s">
        <v>114</v>
      </c>
      <c r="C56" s="44"/>
      <c r="D56" s="44"/>
      <c r="E56" s="44"/>
      <c r="F56" s="44"/>
      <c r="G56" s="45"/>
      <c r="H56" s="90" t="s">
        <v>95</v>
      </c>
      <c r="I56" s="91"/>
      <c r="J56" s="23">
        <v>0</v>
      </c>
      <c r="K56" s="15">
        <v>6</v>
      </c>
      <c r="L56" s="21">
        <f t="shared" si="7"/>
        <v>0</v>
      </c>
      <c r="M56" s="36">
        <v>0</v>
      </c>
      <c r="N56" s="42">
        <f t="shared" si="0"/>
        <v>0</v>
      </c>
      <c r="O56" s="22">
        <f t="shared" si="8"/>
        <v>0</v>
      </c>
    </row>
    <row r="57" spans="1:15" s="2" customFormat="1" ht="48.75" customHeight="1" x14ac:dyDescent="0.25">
      <c r="A57" s="12">
        <v>25</v>
      </c>
      <c r="B57" s="46" t="s">
        <v>115</v>
      </c>
      <c r="C57" s="47"/>
      <c r="D57" s="47"/>
      <c r="E57" s="47"/>
      <c r="F57" s="47"/>
      <c r="G57" s="48"/>
      <c r="H57" s="96" t="s">
        <v>94</v>
      </c>
      <c r="I57" s="95"/>
      <c r="J57" s="32">
        <v>0</v>
      </c>
      <c r="K57" s="15">
        <v>1</v>
      </c>
      <c r="L57" s="21">
        <f t="shared" si="7"/>
        <v>0</v>
      </c>
      <c r="M57" s="36">
        <v>0</v>
      </c>
      <c r="N57" s="42">
        <f t="shared" si="0"/>
        <v>0</v>
      </c>
      <c r="O57" s="22">
        <f t="shared" si="8"/>
        <v>0</v>
      </c>
    </row>
    <row r="58" spans="1:15" ht="34.5" x14ac:dyDescent="0.25">
      <c r="A58" s="12">
        <v>26</v>
      </c>
      <c r="B58" s="43" t="s">
        <v>116</v>
      </c>
      <c r="C58" s="44"/>
      <c r="D58" s="44"/>
      <c r="E58" s="44"/>
      <c r="F58" s="44"/>
      <c r="G58" s="45"/>
      <c r="H58" s="90" t="s">
        <v>45</v>
      </c>
      <c r="I58" s="91"/>
      <c r="J58" s="23">
        <v>0</v>
      </c>
      <c r="K58" s="15">
        <v>3</v>
      </c>
      <c r="L58" s="21">
        <f t="shared" ref="L58:L59" si="13">SUM(J58*K58)</f>
        <v>0</v>
      </c>
      <c r="M58" s="36">
        <v>0</v>
      </c>
      <c r="N58" s="42">
        <f t="shared" si="0"/>
        <v>0</v>
      </c>
      <c r="O58" s="22">
        <f t="shared" ref="O58:O59" si="14">SUM(L58+N58)</f>
        <v>0</v>
      </c>
    </row>
    <row r="59" spans="1:15" ht="62.25" customHeight="1" thickBot="1" x14ac:dyDescent="0.3">
      <c r="A59" s="17">
        <v>27</v>
      </c>
      <c r="B59" s="87" t="s">
        <v>117</v>
      </c>
      <c r="C59" s="88"/>
      <c r="D59" s="88"/>
      <c r="E59" s="88"/>
      <c r="F59" s="88"/>
      <c r="G59" s="89"/>
      <c r="H59" s="92" t="s">
        <v>96</v>
      </c>
      <c r="I59" s="93"/>
      <c r="J59" s="25">
        <v>0</v>
      </c>
      <c r="K59" s="18">
        <v>1</v>
      </c>
      <c r="L59" s="21">
        <f t="shared" si="13"/>
        <v>0</v>
      </c>
      <c r="M59" s="36">
        <v>0</v>
      </c>
      <c r="N59" s="42">
        <f t="shared" si="0"/>
        <v>0</v>
      </c>
      <c r="O59" s="22">
        <f t="shared" si="14"/>
        <v>0</v>
      </c>
    </row>
    <row r="60" spans="1:15" ht="27" customHeight="1" thickBot="1" x14ac:dyDescent="0.3">
      <c r="K60" s="34" t="s">
        <v>48</v>
      </c>
      <c r="L60" s="101">
        <f>SUM(L4+L12+L18+L30+L37+L38+L39+L40+L41+L42+L43+L44+L45+L46+L47+L48+L49+L50+L51+L52+L53+L54+L55+L56+L57+L58+L59)</f>
        <v>0</v>
      </c>
      <c r="M60" s="19"/>
      <c r="N60" s="101">
        <f t="shared" ref="N60:O60" si="15">SUM(N4+N12+N18+N30+N37+N38+N39+N40+N41+N42+N43+N44+N45+N46+N47+N48+N49+N50+N51+N52+N53+N54+N55+N56+N57+N58+N59)</f>
        <v>0</v>
      </c>
      <c r="O60" s="101">
        <f t="shared" si="15"/>
        <v>0</v>
      </c>
    </row>
  </sheetData>
  <sheetProtection password="DF8E" sheet="1" objects="1" scenarios="1"/>
  <mergeCells count="102">
    <mergeCell ref="B55:G55"/>
    <mergeCell ref="H55:I55"/>
    <mergeCell ref="M12:M17"/>
    <mergeCell ref="N12:N17"/>
    <mergeCell ref="L30:L35"/>
    <mergeCell ref="A1:O1"/>
    <mergeCell ref="F3:G3"/>
    <mergeCell ref="A30:A35"/>
    <mergeCell ref="B30:B35"/>
    <mergeCell ref="D30:D35"/>
    <mergeCell ref="E30:E35"/>
    <mergeCell ref="M30:M35"/>
    <mergeCell ref="A4:A11"/>
    <mergeCell ref="B4:B11"/>
    <mergeCell ref="C4:C11"/>
    <mergeCell ref="O4:O11"/>
    <mergeCell ref="A12:A17"/>
    <mergeCell ref="B12:B17"/>
    <mergeCell ref="C12:C17"/>
    <mergeCell ref="D12:D17"/>
    <mergeCell ref="H43:I43"/>
    <mergeCell ref="B43:G43"/>
    <mergeCell ref="B46:G46"/>
    <mergeCell ref="H38:I38"/>
    <mergeCell ref="B58:G58"/>
    <mergeCell ref="B59:G59"/>
    <mergeCell ref="H58:I58"/>
    <mergeCell ref="H59:I59"/>
    <mergeCell ref="B45:G45"/>
    <mergeCell ref="B48:G48"/>
    <mergeCell ref="H48:I48"/>
    <mergeCell ref="B56:G56"/>
    <mergeCell ref="H56:I56"/>
    <mergeCell ref="H52:I52"/>
    <mergeCell ref="H54:I54"/>
    <mergeCell ref="B57:G57"/>
    <mergeCell ref="H57:I57"/>
    <mergeCell ref="B52:G52"/>
    <mergeCell ref="B54:G54"/>
    <mergeCell ref="B53:G53"/>
    <mergeCell ref="H53:I53"/>
    <mergeCell ref="B49:G49"/>
    <mergeCell ref="H49:I49"/>
    <mergeCell ref="B50:G50"/>
    <mergeCell ref="H50:I50"/>
    <mergeCell ref="B51:G51"/>
    <mergeCell ref="H51:I51"/>
    <mergeCell ref="H47:I47"/>
    <mergeCell ref="O12:O17"/>
    <mergeCell ref="D4:D11"/>
    <mergeCell ref="E4:E11"/>
    <mergeCell ref="H4:H11"/>
    <mergeCell ref="I4:I11"/>
    <mergeCell ref="J4:J11"/>
    <mergeCell ref="K4:K11"/>
    <mergeCell ref="L4:L11"/>
    <mergeCell ref="M4:M11"/>
    <mergeCell ref="N4:N11"/>
    <mergeCell ref="E12:E17"/>
    <mergeCell ref="H12:H17"/>
    <mergeCell ref="I12:I17"/>
    <mergeCell ref="J12:J17"/>
    <mergeCell ref="K12:K17"/>
    <mergeCell ref="L12:L17"/>
    <mergeCell ref="M18:M29"/>
    <mergeCell ref="N18:N29"/>
    <mergeCell ref="O18:O29"/>
    <mergeCell ref="B37:G37"/>
    <mergeCell ref="H37:I37"/>
    <mergeCell ref="H18:H29"/>
    <mergeCell ref="I18:I29"/>
    <mergeCell ref="J18:J29"/>
    <mergeCell ref="K18:K29"/>
    <mergeCell ref="H36:I36"/>
    <mergeCell ref="B36:G36"/>
    <mergeCell ref="N30:N35"/>
    <mergeCell ref="O30:O35"/>
    <mergeCell ref="C30:C35"/>
    <mergeCell ref="H30:H35"/>
    <mergeCell ref="I30:I35"/>
    <mergeCell ref="L18:L29"/>
    <mergeCell ref="J30:J35"/>
    <mergeCell ref="K30:K35"/>
    <mergeCell ref="B38:G38"/>
    <mergeCell ref="B47:G47"/>
    <mergeCell ref="H45:I45"/>
    <mergeCell ref="H46:I46"/>
    <mergeCell ref="A18:A29"/>
    <mergeCell ref="B18:B29"/>
    <mergeCell ref="C18:C29"/>
    <mergeCell ref="D18:D29"/>
    <mergeCell ref="E18:E29"/>
    <mergeCell ref="B39:G39"/>
    <mergeCell ref="B40:G40"/>
    <mergeCell ref="B41:G41"/>
    <mergeCell ref="H39:I39"/>
    <mergeCell ref="H40:I40"/>
    <mergeCell ref="H41:I41"/>
    <mergeCell ref="B42:G42"/>
    <mergeCell ref="H42:I42"/>
    <mergeCell ref="B44:G44"/>
    <mergeCell ref="H44:I44"/>
  </mergeCells>
  <pageMargins left="0.25" right="0.25" top="0.75" bottom="0.75" header="0.3" footer="0.3"/>
  <pageSetup paperSize="8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8020E46E6F57B46BEC22E01D114FAF0" ma:contentTypeVersion="" ma:contentTypeDescription="Vytvoří nový dokument" ma:contentTypeScope="" ma:versionID="10416d24b247c65a13b2d97c32d5010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13DAAF-E9F3-4155-8CCE-5F156516DD88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$ListId:dokumentyvz;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66727BD-7E96-4E43-ADDC-4A6E1A6774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86802D-9014-4EB0-BC72-F4F2907BAC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Seifert Jakub</dc:creator>
  <cp:lastModifiedBy>Vávra Tomáš</cp:lastModifiedBy>
  <cp:lastPrinted>2018-05-31T06:50:34Z</cp:lastPrinted>
  <dcterms:created xsi:type="dcterms:W3CDTF">2018-03-14T06:46:15Z</dcterms:created>
  <dcterms:modified xsi:type="dcterms:W3CDTF">2018-05-31T06:54:46Z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0x01010088020E46E6F57B46BEC22E01D114FAF0</vt:lpwstr>
  </property>
</Properties>
</file>