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61" windowWidth="18690" windowHeight="10545" tabRatio="940" activeTab="3"/>
  </bookViews>
  <sheets>
    <sheet name="Souhrn" sheetId="1" r:id="rId1"/>
    <sheet name="D.1.1" sheetId="2" r:id="rId2"/>
    <sheet name="D.1.4.1" sheetId="3" r:id="rId3"/>
    <sheet name="D.1.4.2" sheetId="4" r:id="rId4"/>
    <sheet name="D.1.4.3" sheetId="5" r:id="rId5"/>
    <sheet name="D.1.4.4" sheetId="6" r:id="rId6"/>
    <sheet name="D.1.4.5" sheetId="7" r:id="rId7"/>
    <sheet name="VON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@info">#REF!</definedName>
    <definedName name="__CENA__">#REF!</definedName>
    <definedName name="__MAIN__">#REF!</definedName>
    <definedName name="__MAIN2__">#REF!</definedName>
    <definedName name="__MAIN3__">#REF!</definedName>
    <definedName name="__SAZBA__" localSheetId="1">#REF!</definedName>
    <definedName name="__SAZBA__" localSheetId="2">#REF!</definedName>
    <definedName name="__SAZBA__" localSheetId="3">#REF!</definedName>
    <definedName name="__SAZBA__" localSheetId="4">#REF!</definedName>
    <definedName name="__SAZBA__" localSheetId="5">#REF!</definedName>
    <definedName name="__SAZBA__" localSheetId="6">#REF!</definedName>
    <definedName name="__SAZBA__" localSheetId="7">#REF!</definedName>
    <definedName name="__SAZBA__">#REF!</definedName>
    <definedName name="__T0__">#REF!</definedName>
    <definedName name="__T1__">#REF!</definedName>
    <definedName name="__T2__">#REF!</definedName>
    <definedName name="__T3__" localSheetId="1">#REF!</definedName>
    <definedName name="__T3__" localSheetId="2">#REF!</definedName>
    <definedName name="__T3__" localSheetId="3">#REF!</definedName>
    <definedName name="__T3__" localSheetId="4">#REF!</definedName>
    <definedName name="__T3__" localSheetId="5">#REF!</definedName>
    <definedName name="__T3__" localSheetId="6">#REF!</definedName>
    <definedName name="__T3__" localSheetId="7">#REF!</definedName>
    <definedName name="__T3__">#REF!</definedName>
    <definedName name="__TE0__">#REF!</definedName>
    <definedName name="__TE1__" localSheetId="1">#REF!</definedName>
    <definedName name="__TE1__" localSheetId="2">#REF!</definedName>
    <definedName name="__TE1__" localSheetId="3">#REF!</definedName>
    <definedName name="__TE1__" localSheetId="4">#REF!</definedName>
    <definedName name="__TE1__" localSheetId="5">#REF!</definedName>
    <definedName name="__TE1__" localSheetId="6">#REF!</definedName>
    <definedName name="__TE1__" localSheetId="7">#REF!</definedName>
    <definedName name="__TE1__">#REF!</definedName>
    <definedName name="__TE2__" localSheetId="1">#REF!</definedName>
    <definedName name="__TE2__" localSheetId="2">#REF!</definedName>
    <definedName name="__TE2__" localSheetId="3">#REF!</definedName>
    <definedName name="__TE2__" localSheetId="4">#REF!</definedName>
    <definedName name="__TE2__" localSheetId="5">#REF!</definedName>
    <definedName name="__TE2__" localSheetId="6">#REF!</definedName>
    <definedName name="__TE2__" localSheetId="7">#REF!</definedName>
    <definedName name="__TE2__">#REF!</definedName>
    <definedName name="__TR0__">#REF!</definedName>
    <definedName name="__TR1__">#REF!</definedName>
    <definedName name="_info">#REF!</definedName>
    <definedName name="_info1">#REF!</definedName>
    <definedName name="_xlfn.BAHTTEXT" hidden="1">#NAME?</definedName>
    <definedName name="AL_obvodový_plášť" localSheetId="1">'[1]SO 11.1A Výkaz výměr'!#REF!</definedName>
    <definedName name="AL_obvodový_plášť" localSheetId="2">'[1]SO 11.1A Výkaz výměr'!#REF!</definedName>
    <definedName name="AL_obvodový_plášť" localSheetId="3">'[1]SO 11.1A Výkaz výměr'!#REF!</definedName>
    <definedName name="AL_obvodový_plášť" localSheetId="4">'[1]SO 11.1A Výkaz výměr'!#REF!</definedName>
    <definedName name="AL_obvodový_plášť" localSheetId="5">'[1]SO 11.1A Výkaz výměr'!#REF!</definedName>
    <definedName name="AL_obvodový_plášť" localSheetId="6">'[1]SO 11.1A Výkaz výměr'!#REF!</definedName>
    <definedName name="AL_obvodový_plášť" localSheetId="7">'[1]SO 11.1A Výkaz výměr'!#REF!</definedName>
    <definedName name="AL_obvodový_plášť">'[1]SO 11.1A Výkaz výměr'!#REF!</definedName>
    <definedName name="ats" localSheetId="1">#REF!</definedName>
    <definedName name="ats" localSheetId="2">#REF!</definedName>
    <definedName name="ats" localSheetId="3">#REF!</definedName>
    <definedName name="ats" localSheetId="4">#REF!</definedName>
    <definedName name="ats" localSheetId="5">#REF!</definedName>
    <definedName name="ats" localSheetId="6">#REF!</definedName>
    <definedName name="ats" localSheetId="7">#REF!</definedName>
    <definedName name="ats">#REF!</definedName>
    <definedName name="b_10" localSheetId="1">#REF!</definedName>
    <definedName name="b_10" localSheetId="2">#REF!</definedName>
    <definedName name="b_10" localSheetId="3">#REF!</definedName>
    <definedName name="b_10" localSheetId="4">#REF!</definedName>
    <definedName name="b_10" localSheetId="5">#REF!</definedName>
    <definedName name="b_10" localSheetId="6">#REF!</definedName>
    <definedName name="b_10" localSheetId="7">#REF!</definedName>
    <definedName name="b_10">#REF!</definedName>
    <definedName name="b_25" localSheetId="1">#REF!</definedName>
    <definedName name="b_25" localSheetId="2">#REF!</definedName>
    <definedName name="b_25" localSheetId="3">#REF!</definedName>
    <definedName name="b_25" localSheetId="4">#REF!</definedName>
    <definedName name="b_25" localSheetId="5">#REF!</definedName>
    <definedName name="b_25" localSheetId="6">#REF!</definedName>
    <definedName name="b_25" localSheetId="7">#REF!</definedName>
    <definedName name="b_25">#REF!</definedName>
    <definedName name="b_30" localSheetId="1">#REF!</definedName>
    <definedName name="b_30" localSheetId="2">#REF!</definedName>
    <definedName name="b_30" localSheetId="3">#REF!</definedName>
    <definedName name="b_30" localSheetId="4">#REF!</definedName>
    <definedName name="b_30" localSheetId="5">#REF!</definedName>
    <definedName name="b_30" localSheetId="6">#REF!</definedName>
    <definedName name="b_30" localSheetId="7">#REF!</definedName>
    <definedName name="b_30">#REF!</definedName>
    <definedName name="b_35" localSheetId="1">#REF!</definedName>
    <definedName name="b_35" localSheetId="2">#REF!</definedName>
    <definedName name="b_35" localSheetId="3">#REF!</definedName>
    <definedName name="b_35" localSheetId="4">#REF!</definedName>
    <definedName name="b_35" localSheetId="5">#REF!</definedName>
    <definedName name="b_35" localSheetId="6">#REF!</definedName>
    <definedName name="b_35" localSheetId="7">#REF!</definedName>
    <definedName name="b_35">#REF!</definedName>
    <definedName name="b_40" localSheetId="1">#REF!</definedName>
    <definedName name="b_40" localSheetId="2">#REF!</definedName>
    <definedName name="b_40" localSheetId="3">#REF!</definedName>
    <definedName name="b_40" localSheetId="4">#REF!</definedName>
    <definedName name="b_40" localSheetId="5">#REF!</definedName>
    <definedName name="b_40" localSheetId="6">#REF!</definedName>
    <definedName name="b_40" localSheetId="7">#REF!</definedName>
    <definedName name="b_40">#REF!</definedName>
    <definedName name="b_50" localSheetId="1">#REF!</definedName>
    <definedName name="b_50" localSheetId="2">#REF!</definedName>
    <definedName name="b_50" localSheetId="3">#REF!</definedName>
    <definedName name="b_50" localSheetId="4">#REF!</definedName>
    <definedName name="b_50" localSheetId="5">#REF!</definedName>
    <definedName name="b_50" localSheetId="6">#REF!</definedName>
    <definedName name="b_50" localSheetId="7">#REF!</definedName>
    <definedName name="b_50">#REF!</definedName>
    <definedName name="b_60" localSheetId="1">#REF!</definedName>
    <definedName name="b_60" localSheetId="2">#REF!</definedName>
    <definedName name="b_60" localSheetId="3">#REF!</definedName>
    <definedName name="b_60" localSheetId="4">#REF!</definedName>
    <definedName name="b_60" localSheetId="5">#REF!</definedName>
    <definedName name="b_60" localSheetId="6">#REF!</definedName>
    <definedName name="b_60" localSheetId="7">#REF!</definedName>
    <definedName name="b_60">#REF!</definedName>
    <definedName name="be_be" localSheetId="1">#REF!</definedName>
    <definedName name="be_be" localSheetId="2">#REF!</definedName>
    <definedName name="be_be" localSheetId="3">#REF!</definedName>
    <definedName name="be_be" localSheetId="4">#REF!</definedName>
    <definedName name="be_be" localSheetId="5">#REF!</definedName>
    <definedName name="be_be" localSheetId="6">#REF!</definedName>
    <definedName name="be_be" localSheetId="7">#REF!</definedName>
    <definedName name="be_be">#REF!</definedName>
    <definedName name="be_pf" localSheetId="1">#REF!</definedName>
    <definedName name="be_pf" localSheetId="2">#REF!</definedName>
    <definedName name="be_pf" localSheetId="3">#REF!</definedName>
    <definedName name="be_pf" localSheetId="4">#REF!</definedName>
    <definedName name="be_pf" localSheetId="5">#REF!</definedName>
    <definedName name="be_pf" localSheetId="6">#REF!</definedName>
    <definedName name="be_pf" localSheetId="7">#REF!</definedName>
    <definedName name="be_pf">#REF!</definedName>
    <definedName name="be_sc" localSheetId="1">#REF!</definedName>
    <definedName name="be_sc" localSheetId="2">#REF!</definedName>
    <definedName name="be_sc" localSheetId="3">#REF!</definedName>
    <definedName name="be_sc" localSheetId="4">#REF!</definedName>
    <definedName name="be_sc" localSheetId="5">#REF!</definedName>
    <definedName name="be_sc" localSheetId="6">#REF!</definedName>
    <definedName name="be_sc" localSheetId="7">#REF!</definedName>
    <definedName name="be_sc">#REF!</definedName>
    <definedName name="be_sch" localSheetId="1">#REF!</definedName>
    <definedName name="be_sch" localSheetId="2">#REF!</definedName>
    <definedName name="be_sch" localSheetId="3">#REF!</definedName>
    <definedName name="be_sch" localSheetId="4">#REF!</definedName>
    <definedName name="be_sch" localSheetId="5">#REF!</definedName>
    <definedName name="be_sch" localSheetId="6">#REF!</definedName>
    <definedName name="be_sch" localSheetId="7">#REF!</definedName>
    <definedName name="be_sch">#REF!</definedName>
    <definedName name="be_so" localSheetId="1">#REF!</definedName>
    <definedName name="be_so" localSheetId="2">#REF!</definedName>
    <definedName name="be_so" localSheetId="3">#REF!</definedName>
    <definedName name="be_so" localSheetId="4">#REF!</definedName>
    <definedName name="be_so" localSheetId="5">#REF!</definedName>
    <definedName name="be_so" localSheetId="6">#REF!</definedName>
    <definedName name="be_so" localSheetId="7">#REF!</definedName>
    <definedName name="be_so">#REF!</definedName>
    <definedName name="be_sp" localSheetId="1">#REF!</definedName>
    <definedName name="be_sp" localSheetId="2">#REF!</definedName>
    <definedName name="be_sp" localSheetId="3">#REF!</definedName>
    <definedName name="be_sp" localSheetId="4">#REF!</definedName>
    <definedName name="be_sp" localSheetId="5">#REF!</definedName>
    <definedName name="be_sp" localSheetId="6">#REF!</definedName>
    <definedName name="be_sp" localSheetId="7">#REF!</definedName>
    <definedName name="be_sp">#REF!</definedName>
    <definedName name="be_st" localSheetId="1">#REF!</definedName>
    <definedName name="be_st" localSheetId="2">#REF!</definedName>
    <definedName name="be_st" localSheetId="3">#REF!</definedName>
    <definedName name="be_st" localSheetId="4">#REF!</definedName>
    <definedName name="be_st" localSheetId="5">#REF!</definedName>
    <definedName name="be_st" localSheetId="6">#REF!</definedName>
    <definedName name="be_st" localSheetId="7">#REF!</definedName>
    <definedName name="be_st">#REF!</definedName>
    <definedName name="CC">#REF!</definedName>
    <definedName name="CC_12">#REF!</definedName>
    <definedName name="CC_34">#REF!</definedName>
    <definedName name="CC_50">#REF!</definedName>
    <definedName name="Cena">#REF!</definedName>
    <definedName name="Cena_2">#REF!</definedName>
    <definedName name="Cena_dokumentace">#REF!</definedName>
    <definedName name="Cena1">#REF!</definedName>
    <definedName name="Cena1_2">#REF!</definedName>
    <definedName name="Cena2">#REF!</definedName>
    <definedName name="Cena2_2">#REF!</definedName>
    <definedName name="Cena3">#REF!</definedName>
    <definedName name="Cena3_2">#REF!</definedName>
    <definedName name="Cena4">#REF!</definedName>
    <definedName name="Cena4_2">#REF!</definedName>
    <definedName name="Cena5">#REF!</definedName>
    <definedName name="Cena5_2">#REF!</definedName>
    <definedName name="Cena6">#REF!</definedName>
    <definedName name="Cena6_2">#REF!</definedName>
    <definedName name="Cena7">#REF!</definedName>
    <definedName name="Cena7_2">#REF!</definedName>
    <definedName name="Cena8">#REF!</definedName>
    <definedName name="Cena8_2">#REF!</definedName>
    <definedName name="Datum" localSheetId="1">'[2]MaR'!#REF!</definedName>
    <definedName name="Datum" localSheetId="2">'[2]MaR'!#REF!</definedName>
    <definedName name="Datum" localSheetId="3">'[2]MaR'!#REF!</definedName>
    <definedName name="Datum" localSheetId="4">'[2]MaR'!#REF!</definedName>
    <definedName name="Datum" localSheetId="5">'[2]MaR'!#REF!</definedName>
    <definedName name="Datum" localSheetId="6">'[2]MaR'!#REF!</definedName>
    <definedName name="Datum" localSheetId="7">'[2]MaR'!#REF!</definedName>
    <definedName name="Datum">'[2]MaR'!#REF!</definedName>
    <definedName name="Datum_2" localSheetId="1">'[2]MaR'!#REF!</definedName>
    <definedName name="Datum_2" localSheetId="2">'[2]MaR'!#REF!</definedName>
    <definedName name="Datum_2" localSheetId="3">'[2]MaR'!#REF!</definedName>
    <definedName name="Datum_2" localSheetId="4">'[2]MaR'!#REF!</definedName>
    <definedName name="Datum_2" localSheetId="5">'[2]MaR'!#REF!</definedName>
    <definedName name="Datum_2" localSheetId="6">'[2]MaR'!#REF!</definedName>
    <definedName name="Datum_2" localSheetId="7">'[2]MaR'!#REF!</definedName>
    <definedName name="Datum_2">'[2]MaR'!#REF!</definedName>
    <definedName name="dem" localSheetId="1">#REF!</definedName>
    <definedName name="dem" localSheetId="2">#REF!</definedName>
    <definedName name="dem" localSheetId="3">#REF!</definedName>
    <definedName name="dem" localSheetId="4">#REF!</definedName>
    <definedName name="dem" localSheetId="5">#REF!</definedName>
    <definedName name="dem" localSheetId="6">#REF!</definedName>
    <definedName name="dem" localSheetId="7">#REF!</definedName>
    <definedName name="dem">#REF!</definedName>
    <definedName name="Dispečink" localSheetId="1">'[2]MaR'!#REF!</definedName>
    <definedName name="Dispečink" localSheetId="2">'[2]MaR'!#REF!</definedName>
    <definedName name="Dispečink" localSheetId="3">'[2]MaR'!#REF!</definedName>
    <definedName name="Dispečink" localSheetId="4">'[2]MaR'!#REF!</definedName>
    <definedName name="Dispečink" localSheetId="5">'[2]MaR'!#REF!</definedName>
    <definedName name="Dispečink" localSheetId="6">'[2]MaR'!#REF!</definedName>
    <definedName name="Dispečink" localSheetId="7">'[2]MaR'!#REF!</definedName>
    <definedName name="Dispečink">'[2]MaR'!#REF!</definedName>
    <definedName name="Dispečink_2" localSheetId="1">'[2]MaR'!#REF!</definedName>
    <definedName name="Dispečink_2" localSheetId="2">'[2]MaR'!#REF!</definedName>
    <definedName name="Dispečink_2" localSheetId="3">'[2]MaR'!#REF!</definedName>
    <definedName name="Dispečink_2" localSheetId="4">'[2]MaR'!#REF!</definedName>
    <definedName name="Dispečink_2" localSheetId="5">'[2]MaR'!#REF!</definedName>
    <definedName name="Dispečink_2" localSheetId="6">'[2]MaR'!#REF!</definedName>
    <definedName name="Dispečink_2" localSheetId="7">'[2]MaR'!#REF!</definedName>
    <definedName name="Dispečink_2">'[2]MaR'!#REF!</definedName>
    <definedName name="DO">#REF!</definedName>
    <definedName name="DO_12">#REF!</definedName>
    <definedName name="DO_34">#REF!</definedName>
    <definedName name="DO_50">#REF!</definedName>
    <definedName name="DOD">#REF!</definedName>
    <definedName name="DOD_12">#REF!</definedName>
    <definedName name="DOD_34">#REF!</definedName>
    <definedName name="DOD_50">#REF!</definedName>
    <definedName name="DPJ">#REF!</definedName>
    <definedName name="DPJ_12">#REF!</definedName>
    <definedName name="DPJ_34">#REF!</definedName>
    <definedName name="DPJ_50">#REF!</definedName>
    <definedName name="Est_copy_první">#REF!</definedName>
    <definedName name="Est_poslední">#REF!</definedName>
    <definedName name="Est_první">#REF!</definedName>
    <definedName name="eur" localSheetId="1">#REF!</definedName>
    <definedName name="eur" localSheetId="2">#REF!</definedName>
    <definedName name="eur" localSheetId="3">#REF!</definedName>
    <definedName name="eur" localSheetId="4">#REF!</definedName>
    <definedName name="eur" localSheetId="5">#REF!</definedName>
    <definedName name="eur" localSheetId="6">#REF!</definedName>
    <definedName name="eur" localSheetId="7">#REF!</definedName>
    <definedName name="eur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_1" localSheetId="1">#REF!</definedName>
    <definedName name="Excel_BuiltIn_Print_Area_3_1" localSheetId="2">#REF!</definedName>
    <definedName name="Excel_BuiltIn_Print_Area_3_1" localSheetId="3">#REF!</definedName>
    <definedName name="Excel_BuiltIn_Print_Area_3_1" localSheetId="4">#REF!</definedName>
    <definedName name="Excel_BuiltIn_Print_Area_3_1" localSheetId="5">#REF!</definedName>
    <definedName name="Excel_BuiltIn_Print_Area_3_1" localSheetId="6">#REF!</definedName>
    <definedName name="Excel_BuiltIn_Print_Area_3_1" localSheetId="7">#REF!</definedName>
    <definedName name="Excel_BuiltIn_Print_Area_3_1">#REF!</definedName>
    <definedName name="fakt" localSheetId="1">'[4]App_6'!#REF!</definedName>
    <definedName name="fakt" localSheetId="2">'[4]App_6'!#REF!</definedName>
    <definedName name="fakt" localSheetId="3">'[4]App_6'!#REF!</definedName>
    <definedName name="fakt" localSheetId="4">'[4]App_6'!#REF!</definedName>
    <definedName name="fakt" localSheetId="5">'[4]App_6'!#REF!</definedName>
    <definedName name="fakt" localSheetId="6">'[4]App_6'!#REF!</definedName>
    <definedName name="fakt" localSheetId="7">'[4]App_6'!#REF!</definedName>
    <definedName name="fakt">'[4]App_6'!#REF!</definedName>
    <definedName name="gbp" localSheetId="1">#REF!</definedName>
    <definedName name="gbp" localSheetId="2">#REF!</definedName>
    <definedName name="gbp" localSheetId="3">#REF!</definedName>
    <definedName name="gbp" localSheetId="4">#REF!</definedName>
    <definedName name="gbp" localSheetId="5">#REF!</definedName>
    <definedName name="gbp" localSheetId="6">#REF!</definedName>
    <definedName name="gbp" localSheetId="7">#REF!</definedName>
    <definedName name="gbp">#REF!</definedName>
    <definedName name="Hlavička" localSheetId="1">'[2]MaR'!#REF!</definedName>
    <definedName name="Hlavička" localSheetId="2">'[2]MaR'!#REF!</definedName>
    <definedName name="Hlavička" localSheetId="3">'[2]MaR'!#REF!</definedName>
    <definedName name="Hlavička" localSheetId="4">'[2]MaR'!#REF!</definedName>
    <definedName name="Hlavička" localSheetId="5">'[2]MaR'!#REF!</definedName>
    <definedName name="Hlavička" localSheetId="6">'[2]MaR'!#REF!</definedName>
    <definedName name="Hlavička" localSheetId="7">'[2]MaR'!#REF!</definedName>
    <definedName name="Hlavička">'[2]MaR'!#REF!</definedName>
    <definedName name="Hlavička_2" localSheetId="1">'[2]MaR'!#REF!</definedName>
    <definedName name="Hlavička_2" localSheetId="2">'[2]MaR'!#REF!</definedName>
    <definedName name="Hlavička_2" localSheetId="3">'[2]MaR'!#REF!</definedName>
    <definedName name="Hlavička_2" localSheetId="4">'[2]MaR'!#REF!</definedName>
    <definedName name="Hlavička_2" localSheetId="5">'[2]MaR'!#REF!</definedName>
    <definedName name="Hlavička_2" localSheetId="6">'[2]MaR'!#REF!</definedName>
    <definedName name="Hlavička_2" localSheetId="7">'[2]MaR'!#REF!</definedName>
    <definedName name="Hlavička_2">'[2]MaR'!#REF!</definedName>
    <definedName name="chf" localSheetId="1">#REF!</definedName>
    <definedName name="chf" localSheetId="2">#REF!</definedName>
    <definedName name="chf" localSheetId="3">#REF!</definedName>
    <definedName name="chf" localSheetId="4">#REF!</definedName>
    <definedName name="chf" localSheetId="5">#REF!</definedName>
    <definedName name="chf" localSheetId="6">#REF!</definedName>
    <definedName name="chf" localSheetId="7">#REF!</definedName>
    <definedName name="chf">#REF!</definedName>
    <definedName name="Integr_poslední">#REF!</definedName>
    <definedName name="Izolace_akustické" localSheetId="1">'[1]SO 11.1A Výkaz výměr'!#REF!</definedName>
    <definedName name="Izolace_akustické" localSheetId="2">'[1]SO 11.1A Výkaz výměr'!#REF!</definedName>
    <definedName name="Izolace_akustické" localSheetId="3">'[1]SO 11.1A Výkaz výměr'!#REF!</definedName>
    <definedName name="Izolace_akustické" localSheetId="4">'[1]SO 11.1A Výkaz výměr'!#REF!</definedName>
    <definedName name="Izolace_akustické" localSheetId="5">'[1]SO 11.1A Výkaz výměr'!#REF!</definedName>
    <definedName name="Izolace_akustické" localSheetId="6">'[1]SO 11.1A Výkaz výměr'!#REF!</definedName>
    <definedName name="Izolace_akustické" localSheetId="7">'[1]SO 11.1A Výkaz výměr'!#REF!</definedName>
    <definedName name="Izolace_akustické">'[1]SO 11.1A Výkaz výměr'!#REF!</definedName>
    <definedName name="Izolace_proti_vodě" localSheetId="1">'[1]SO 11.1A Výkaz výměr'!#REF!</definedName>
    <definedName name="Izolace_proti_vodě" localSheetId="2">'[1]SO 11.1A Výkaz výměr'!#REF!</definedName>
    <definedName name="Izolace_proti_vodě" localSheetId="3">'[1]SO 11.1A Výkaz výměr'!#REF!</definedName>
    <definedName name="Izolace_proti_vodě" localSheetId="4">'[1]SO 11.1A Výkaz výměr'!#REF!</definedName>
    <definedName name="Izolace_proti_vodě" localSheetId="5">'[1]SO 11.1A Výkaz výměr'!#REF!</definedName>
    <definedName name="Izolace_proti_vodě" localSheetId="6">'[1]SO 11.1A Výkaz výměr'!#REF!</definedName>
    <definedName name="Izolace_proti_vodě" localSheetId="7">'[1]SO 11.1A Výkaz výměr'!#REF!</definedName>
    <definedName name="Izolace_proti_vodě">'[1]SO 11.1A Výkaz výměr'!#REF!</definedName>
    <definedName name="k_6_ko" localSheetId="1">#REF!</definedName>
    <definedName name="k_6_ko" localSheetId="2">#REF!</definedName>
    <definedName name="k_6_ko" localSheetId="3">#REF!</definedName>
    <definedName name="k_6_ko" localSheetId="4">#REF!</definedName>
    <definedName name="k_6_ko" localSheetId="5">#REF!</definedName>
    <definedName name="k_6_ko" localSheetId="6">#REF!</definedName>
    <definedName name="k_6_ko" localSheetId="7">#REF!</definedName>
    <definedName name="k_6_ko">#REF!</definedName>
    <definedName name="k_6_sz" localSheetId="1">#REF!</definedName>
    <definedName name="k_6_sz" localSheetId="2">#REF!</definedName>
    <definedName name="k_6_sz" localSheetId="3">#REF!</definedName>
    <definedName name="k_6_sz" localSheetId="4">#REF!</definedName>
    <definedName name="k_6_sz" localSheetId="5">#REF!</definedName>
    <definedName name="k_6_sz" localSheetId="6">#REF!</definedName>
    <definedName name="k_6_sz" localSheetId="7">#REF!</definedName>
    <definedName name="k_6_sz">#REF!</definedName>
    <definedName name="k_8_ko" localSheetId="1">#REF!</definedName>
    <definedName name="k_8_ko" localSheetId="2">#REF!</definedName>
    <definedName name="k_8_ko" localSheetId="3">#REF!</definedName>
    <definedName name="k_8_ko" localSheetId="4">#REF!</definedName>
    <definedName name="k_8_ko" localSheetId="5">#REF!</definedName>
    <definedName name="k_8_ko" localSheetId="6">#REF!</definedName>
    <definedName name="k_8_ko" localSheetId="7">#REF!</definedName>
    <definedName name="k_8_ko">#REF!</definedName>
    <definedName name="k_8_sz" localSheetId="1">#REF!</definedName>
    <definedName name="k_8_sz" localSheetId="2">#REF!</definedName>
    <definedName name="k_8_sz" localSheetId="3">#REF!</definedName>
    <definedName name="k_8_sz" localSheetId="4">#REF!</definedName>
    <definedName name="k_8_sz" localSheetId="5">#REF!</definedName>
    <definedName name="k_8_sz" localSheetId="6">#REF!</definedName>
    <definedName name="k_8_sz" localSheetId="7">#REF!</definedName>
    <definedName name="k_8_sz">#REF!</definedName>
    <definedName name="Kod">#REF!</definedName>
    <definedName name="Kod_2">#REF!</definedName>
    <definedName name="Komunikace" localSheetId="1">'[1]SO 11.1A Výkaz výměr'!#REF!</definedName>
    <definedName name="Komunikace" localSheetId="2">'[1]SO 11.1A Výkaz výměr'!#REF!</definedName>
    <definedName name="Komunikace" localSheetId="3">'[1]SO 11.1A Výkaz výměr'!#REF!</definedName>
    <definedName name="Komunikace" localSheetId="4">'[1]SO 11.1A Výkaz výměr'!#REF!</definedName>
    <definedName name="Komunikace" localSheetId="5">'[1]SO 11.1A Výkaz výměr'!#REF!</definedName>
    <definedName name="Komunikace" localSheetId="6">'[1]SO 11.1A Výkaz výměr'!#REF!</definedName>
    <definedName name="Komunikace" localSheetId="7">'[1]SO 11.1A Výkaz výměr'!#REF!</definedName>
    <definedName name="Komunikace">'[1]SO 11.1A Výkaz výměr'!#REF!</definedName>
    <definedName name="Konstrukce_klempířské" localSheetId="1">'[1]SO 11.1A Výkaz výměr'!#REF!</definedName>
    <definedName name="Konstrukce_klempířské" localSheetId="2">'[1]SO 11.1A Výkaz výměr'!#REF!</definedName>
    <definedName name="Konstrukce_klempířské" localSheetId="3">'[1]SO 11.1A Výkaz výměr'!#REF!</definedName>
    <definedName name="Konstrukce_klempířské" localSheetId="4">'[1]SO 11.1A Výkaz výměr'!#REF!</definedName>
    <definedName name="Konstrukce_klempířské" localSheetId="5">'[1]SO 11.1A Výkaz výměr'!#REF!</definedName>
    <definedName name="Konstrukce_klempířské" localSheetId="6">'[1]SO 11.1A Výkaz výměr'!#REF!</definedName>
    <definedName name="Konstrukce_klempířské" localSheetId="7">'[1]SO 11.1A Výkaz výměr'!#REF!</definedName>
    <definedName name="Konstrukce_klempířské">'[1]SO 11.1A Výkaz výměr'!#REF!</definedName>
    <definedName name="Konstrukce_tesařské" localSheetId="1">'[3]SO 51.4 Výkaz výměr'!#REF!</definedName>
    <definedName name="Konstrukce_tesařské" localSheetId="2">'[3]SO 51.4 Výkaz výměr'!#REF!</definedName>
    <definedName name="Konstrukce_tesařské" localSheetId="3">'[3]SO 51.4 Výkaz výměr'!#REF!</definedName>
    <definedName name="Konstrukce_tesařské" localSheetId="4">'[3]SO 51.4 Výkaz výměr'!#REF!</definedName>
    <definedName name="Konstrukce_tesařské" localSheetId="5">'[3]SO 51.4 Výkaz výměr'!#REF!</definedName>
    <definedName name="Konstrukce_tesařské" localSheetId="6">'[3]SO 51.4 Výkaz výměr'!#REF!</definedName>
    <definedName name="Konstrukce_tesařské" localSheetId="7">'[3]SO 51.4 Výkaz výměr'!#REF!</definedName>
    <definedName name="Konstrukce_tesařské">'[3]SO 51.4 Výkaz výměr'!#REF!</definedName>
    <definedName name="Konstrukce_truhlářské" localSheetId="1">'[1]SO 11.1A Výkaz výměr'!#REF!</definedName>
    <definedName name="Konstrukce_truhlářské" localSheetId="2">'[1]SO 11.1A Výkaz výměr'!#REF!</definedName>
    <definedName name="Konstrukce_truhlářské" localSheetId="3">'[1]SO 11.1A Výkaz výměr'!#REF!</definedName>
    <definedName name="Konstrukce_truhlářské" localSheetId="4">'[1]SO 11.1A Výkaz výměr'!#REF!</definedName>
    <definedName name="Konstrukce_truhlářské" localSheetId="5">'[1]SO 11.1A Výkaz výměr'!#REF!</definedName>
    <definedName name="Konstrukce_truhlářské" localSheetId="6">'[1]SO 11.1A Výkaz výměr'!#REF!</definedName>
    <definedName name="Konstrukce_truhlářské" localSheetId="7">'[1]SO 11.1A Výkaz výměr'!#REF!</definedName>
    <definedName name="Konstrukce_truhlářské">'[1]SO 11.1A Výkaz výměr'!#REF!</definedName>
    <definedName name="Kovové_stavební_doplňkové_konstrukce" localSheetId="1">'[1]SO 11.1A Výkaz výměr'!#REF!</definedName>
    <definedName name="Kovové_stavební_doplňkové_konstrukce" localSheetId="2">'[1]SO 11.1A Výkaz výměr'!#REF!</definedName>
    <definedName name="Kovové_stavební_doplňkové_konstrukce" localSheetId="3">'[1]SO 11.1A Výkaz výměr'!#REF!</definedName>
    <definedName name="Kovové_stavební_doplňkové_konstrukce" localSheetId="4">'[1]SO 11.1A Výkaz výměr'!#REF!</definedName>
    <definedName name="Kovové_stavební_doplňkové_konstrukce" localSheetId="5">'[1]SO 11.1A Výkaz výměr'!#REF!</definedName>
    <definedName name="Kovové_stavební_doplňkové_konstrukce" localSheetId="6">'[1]SO 11.1A Výkaz výměr'!#REF!</definedName>
    <definedName name="Kovové_stavební_doplňkové_konstrukce" localSheetId="7">'[1]SO 11.1A Výkaz výměr'!#REF!</definedName>
    <definedName name="Kovové_stavební_doplňkové_konstrukce">'[1]SO 11.1A Výkaz výměr'!#REF!</definedName>
    <definedName name="kr_15" localSheetId="1">#REF!</definedName>
    <definedName name="kr_15" localSheetId="2">#REF!</definedName>
    <definedName name="kr_15" localSheetId="3">#REF!</definedName>
    <definedName name="kr_15" localSheetId="4">#REF!</definedName>
    <definedName name="kr_15" localSheetId="5">#REF!</definedName>
    <definedName name="kr_15" localSheetId="6">#REF!</definedName>
    <definedName name="kr_15" localSheetId="7">#REF!</definedName>
    <definedName name="kr_15">#REF!</definedName>
    <definedName name="kr_15_ła" localSheetId="1">#REF!</definedName>
    <definedName name="kr_15_ła" localSheetId="2">#REF!</definedName>
    <definedName name="kr_15_ła" localSheetId="3">#REF!</definedName>
    <definedName name="kr_15_ła" localSheetId="4">#REF!</definedName>
    <definedName name="kr_15_ła" localSheetId="5">#REF!</definedName>
    <definedName name="kr_15_ła" localSheetId="6">#REF!</definedName>
    <definedName name="kr_15_ła" localSheetId="7">#REF!</definedName>
    <definedName name="kr_15_ła">#REF!</definedName>
    <definedName name="KSDK" localSheetId="1">'[3]SO 51.4 Výkaz výměr'!#REF!</definedName>
    <definedName name="KSDK" localSheetId="2">'[3]SO 51.4 Výkaz výměr'!#REF!</definedName>
    <definedName name="KSDK" localSheetId="3">'[3]SO 51.4 Výkaz výměr'!#REF!</definedName>
    <definedName name="KSDK" localSheetId="4">'[3]SO 51.4 Výkaz výměr'!#REF!</definedName>
    <definedName name="KSDK" localSheetId="5">'[3]SO 51.4 Výkaz výměr'!#REF!</definedName>
    <definedName name="KSDK" localSheetId="6">'[3]SO 51.4 Výkaz výměr'!#REF!</definedName>
    <definedName name="KSDK" localSheetId="7">'[3]SO 51.4 Výkaz výměr'!#REF!</definedName>
    <definedName name="KSDK">'[3]SO 51.4 Výkaz výměr'!#REF!</definedName>
    <definedName name="la" localSheetId="1">#REF!</definedName>
    <definedName name="la" localSheetId="2">#REF!</definedName>
    <definedName name="la" localSheetId="3">#REF!</definedName>
    <definedName name="la" localSheetId="4">#REF!</definedName>
    <definedName name="la" localSheetId="5">#REF!</definedName>
    <definedName name="la" localSheetId="6">#REF!</definedName>
    <definedName name="la" localSheetId="7">#REF!</definedName>
    <definedName name="la">#REF!</definedName>
    <definedName name="Malby__tapety__nátěry__nástřiky" localSheetId="1">'[1]SO 11.1A Výkaz výměr'!#REF!</definedName>
    <definedName name="Malby__tapety__nátěry__nástřiky" localSheetId="2">'[1]SO 11.1A Výkaz výměr'!#REF!</definedName>
    <definedName name="Malby__tapety__nátěry__nástřiky" localSheetId="3">'[1]SO 11.1A Výkaz výměr'!#REF!</definedName>
    <definedName name="Malby__tapety__nátěry__nástřiky" localSheetId="4">'[1]SO 11.1A Výkaz výměr'!#REF!</definedName>
    <definedName name="Malby__tapety__nátěry__nástřiky" localSheetId="5">'[1]SO 11.1A Výkaz výměr'!#REF!</definedName>
    <definedName name="Malby__tapety__nátěry__nástřiky" localSheetId="6">'[1]SO 11.1A Výkaz výměr'!#REF!</definedName>
    <definedName name="Malby__tapety__nátěry__nástřiky" localSheetId="7">'[1]SO 11.1A Výkaz výměr'!#REF!</definedName>
    <definedName name="Malby__tapety__nátěry__nástřiky">'[1]SO 11.1A Výkaz výměr'!#REF!</definedName>
    <definedName name="MJ">#REF!</definedName>
    <definedName name="MJ_12">#REF!</definedName>
    <definedName name="MJ_34">#REF!</definedName>
    <definedName name="MJ_50">#REF!</definedName>
    <definedName name="MO">#REF!</definedName>
    <definedName name="MO_12">#REF!</definedName>
    <definedName name="MO_34">#REF!</definedName>
    <definedName name="MO_50">#REF!</definedName>
    <definedName name="MONT">#REF!</definedName>
    <definedName name="MONT_12">#REF!</definedName>
    <definedName name="MONT_34">#REF!</definedName>
    <definedName name="MONT_50">#REF!</definedName>
    <definedName name="_xlnm.Print_Titles" localSheetId="1">'D.1.1'!$6:$8</definedName>
    <definedName name="_xlnm.Print_Titles" localSheetId="2">'D.1.4.1'!$6:$8</definedName>
    <definedName name="_xlnm.Print_Titles" localSheetId="3">'D.1.4.2'!$6:$8</definedName>
    <definedName name="_xlnm.Print_Titles" localSheetId="4">'D.1.4.3'!$6:$8</definedName>
    <definedName name="_xlnm.Print_Titles" localSheetId="5">'D.1.4.4'!$6:$8</definedName>
    <definedName name="_xlnm.Print_Titles" localSheetId="6">'D.1.4.5'!$6:$8</definedName>
    <definedName name="_xlnm.Print_Titles" localSheetId="7">'VON'!$6:$8</definedName>
    <definedName name="ob_8_30" localSheetId="1">#REF!</definedName>
    <definedName name="ob_8_30" localSheetId="2">#REF!</definedName>
    <definedName name="ob_8_30" localSheetId="3">#REF!</definedName>
    <definedName name="ob_8_30" localSheetId="4">#REF!</definedName>
    <definedName name="ob_8_30" localSheetId="5">#REF!</definedName>
    <definedName name="ob_8_30" localSheetId="6">#REF!</definedName>
    <definedName name="ob_8_30" localSheetId="7">#REF!</definedName>
    <definedName name="ob_8_30">#REF!</definedName>
    <definedName name="Obklady_keramické" localSheetId="1">'[1]SO 11.1A Výkaz výměr'!#REF!</definedName>
    <definedName name="Obklady_keramické" localSheetId="2">'[1]SO 11.1A Výkaz výměr'!#REF!</definedName>
    <definedName name="Obklady_keramické" localSheetId="3">'[1]SO 11.1A Výkaz výměr'!#REF!</definedName>
    <definedName name="Obklady_keramické" localSheetId="4">'[1]SO 11.1A Výkaz výměr'!#REF!</definedName>
    <definedName name="Obklady_keramické" localSheetId="5">'[1]SO 11.1A Výkaz výměr'!#REF!</definedName>
    <definedName name="Obklady_keramické" localSheetId="6">'[1]SO 11.1A Výkaz výměr'!#REF!</definedName>
    <definedName name="Obklady_keramické" localSheetId="7">'[1]SO 11.1A Výkaz výměr'!#REF!</definedName>
    <definedName name="Obklady_keramické">'[1]SO 11.1A Výkaz výměr'!#REF!</definedName>
    <definedName name="_xlnm.Print_Area" localSheetId="1">'D.1.1'!$A$1:$H$59</definedName>
    <definedName name="_xlnm.Print_Area" localSheetId="2">'D.1.4.1'!$A$1:$H$321</definedName>
    <definedName name="_xlnm.Print_Area" localSheetId="3">'D.1.4.2'!$A$1:$H$99</definedName>
    <definedName name="_xlnm.Print_Area" localSheetId="4">'D.1.4.3'!$A$1:$H$70</definedName>
    <definedName name="_xlnm.Print_Area" localSheetId="5">'D.1.4.4'!$A$1:$H$29</definedName>
    <definedName name="_xlnm.Print_Area" localSheetId="6">'D.1.4.5'!$A$1:$H$292</definedName>
    <definedName name="_xlnm.Print_Area" localSheetId="0">'Souhrn'!$A$1:$H$37</definedName>
    <definedName name="_xlnm.Print_Area" localSheetId="7">'VON'!$A$1:$H$17</definedName>
    <definedName name="OP">#REF!</definedName>
    <definedName name="OP_12">#REF!</definedName>
    <definedName name="OP_34">#REF!</definedName>
    <definedName name="OP_50">#REF!</definedName>
    <definedName name="Ostatní_výrobky" localSheetId="1">'[3]SO 51.4 Výkaz výměr'!#REF!</definedName>
    <definedName name="Ostatní_výrobky" localSheetId="2">'[3]SO 51.4 Výkaz výměr'!#REF!</definedName>
    <definedName name="Ostatní_výrobky" localSheetId="3">'[3]SO 51.4 Výkaz výměr'!#REF!</definedName>
    <definedName name="Ostatní_výrobky" localSheetId="4">'[3]SO 51.4 Výkaz výměr'!#REF!</definedName>
    <definedName name="Ostatní_výrobky" localSheetId="5">'[3]SO 51.4 Výkaz výměr'!#REF!</definedName>
    <definedName name="Ostatní_výrobky" localSheetId="6">'[3]SO 51.4 Výkaz výměr'!#REF!</definedName>
    <definedName name="Ostatní_výrobky" localSheetId="7">'[3]SO 51.4 Výkaz výměr'!#REF!</definedName>
    <definedName name="Ostatní_výrobky">'[3]SO 51.4 Výkaz výměr'!#REF!</definedName>
    <definedName name="Parametry">#REF!</definedName>
    <definedName name="pia" localSheetId="1">#REF!</definedName>
    <definedName name="pia" localSheetId="2">#REF!</definedName>
    <definedName name="pia" localSheetId="3">#REF!</definedName>
    <definedName name="pia" localSheetId="4">#REF!</definedName>
    <definedName name="pia" localSheetId="5">#REF!</definedName>
    <definedName name="pia" localSheetId="6">#REF!</definedName>
    <definedName name="pia" localSheetId="7">#REF!</definedName>
    <definedName name="pia">#REF!</definedName>
    <definedName name="PJ">#REF!</definedName>
    <definedName name="PJ_12">#REF!</definedName>
    <definedName name="PJ_34">#REF!</definedName>
    <definedName name="PJ_50">#REF!</definedName>
    <definedName name="pln" localSheetId="1">#REF!</definedName>
    <definedName name="pln" localSheetId="2">#REF!</definedName>
    <definedName name="pln" localSheetId="3">#REF!</definedName>
    <definedName name="pln" localSheetId="4">#REF!</definedName>
    <definedName name="pln" localSheetId="5">#REF!</definedName>
    <definedName name="pln" localSheetId="6">#REF!</definedName>
    <definedName name="pln" localSheetId="7">#REF!</definedName>
    <definedName name="pln">#REF!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dhl" localSheetId="1">'[3]SO 51.4 Výkaz výměr'!#REF!</definedName>
    <definedName name="Podhl" localSheetId="2">'[3]SO 51.4 Výkaz výměr'!#REF!</definedName>
    <definedName name="Podhl" localSheetId="3">'[3]SO 51.4 Výkaz výměr'!#REF!</definedName>
    <definedName name="Podhl" localSheetId="4">'[3]SO 51.4 Výkaz výměr'!#REF!</definedName>
    <definedName name="Podhl" localSheetId="5">'[3]SO 51.4 Výkaz výměr'!#REF!</definedName>
    <definedName name="Podhl" localSheetId="6">'[3]SO 51.4 Výkaz výměr'!#REF!</definedName>
    <definedName name="Podhl" localSheetId="7">'[3]SO 51.4 Výkaz výměr'!#REF!</definedName>
    <definedName name="Podhl">'[3]SO 51.4 Výkaz výměr'!#REF!</definedName>
    <definedName name="Podhledy" localSheetId="1">'[1]SO 11.1A Výkaz výměr'!#REF!</definedName>
    <definedName name="Podhledy" localSheetId="2">'[1]SO 11.1A Výkaz výměr'!#REF!</definedName>
    <definedName name="Podhledy" localSheetId="3">'[1]SO 11.1A Výkaz výměr'!#REF!</definedName>
    <definedName name="Podhledy" localSheetId="4">'[1]SO 11.1A Výkaz výměr'!#REF!</definedName>
    <definedName name="Podhledy" localSheetId="5">'[1]SO 11.1A Výkaz výměr'!#REF!</definedName>
    <definedName name="Podhledy" localSheetId="6">'[1]SO 11.1A Výkaz výměr'!#REF!</definedName>
    <definedName name="Podhledy" localSheetId="7">'[1]SO 11.1A Výkaz výměr'!#REF!</definedName>
    <definedName name="Podhledy">'[1]SO 11.1A Výkaz výměr'!#REF!</definedName>
    <definedName name="podw" localSheetId="1">'[5]Rob. elektr.'!#REF!</definedName>
    <definedName name="podw" localSheetId="2">'[5]Rob. elektr.'!#REF!</definedName>
    <definedName name="podw" localSheetId="3">'[5]Rob. elektr.'!#REF!</definedName>
    <definedName name="podw" localSheetId="4">'[5]Rob. elektr.'!#REF!</definedName>
    <definedName name="podw" localSheetId="5">'[5]Rob. elektr.'!#REF!</definedName>
    <definedName name="podw" localSheetId="6">'[5]Rob. elektr.'!#REF!</definedName>
    <definedName name="podw" localSheetId="7">'[5]Rob. elektr.'!#REF!</definedName>
    <definedName name="podw">'[5]Rob. elektr.'!#REF!</definedName>
    <definedName name="poslední">#REF!</definedName>
    <definedName name="Přehled">#REF!</definedName>
    <definedName name="Přehled_2">#REF!</definedName>
    <definedName name="r_zie_dop" localSheetId="1">#REF!</definedName>
    <definedName name="r_zie_dop" localSheetId="2">#REF!</definedName>
    <definedName name="r_zie_dop" localSheetId="3">#REF!</definedName>
    <definedName name="r_zie_dop" localSheetId="4">#REF!</definedName>
    <definedName name="r_zie_dop" localSheetId="5">#REF!</definedName>
    <definedName name="r_zie_dop" localSheetId="6">#REF!</definedName>
    <definedName name="r_zie_dop" localSheetId="7">#REF!</definedName>
    <definedName name="r_zie_dop">#REF!</definedName>
    <definedName name="r_zie_m" localSheetId="1">#REF!</definedName>
    <definedName name="r_zie_m" localSheetId="2">#REF!</definedName>
    <definedName name="r_zie_m" localSheetId="3">#REF!</definedName>
    <definedName name="r_zie_m" localSheetId="4">#REF!</definedName>
    <definedName name="r_zie_m" localSheetId="5">#REF!</definedName>
    <definedName name="r_zie_m" localSheetId="6">#REF!</definedName>
    <definedName name="r_zie_m" localSheetId="7">#REF!</definedName>
    <definedName name="r_zie_m">#REF!</definedName>
    <definedName name="r_zie_r" localSheetId="1">#REF!</definedName>
    <definedName name="r_zie_r" localSheetId="2">#REF!</definedName>
    <definedName name="r_zie_r" localSheetId="3">#REF!</definedName>
    <definedName name="r_zie_r" localSheetId="4">#REF!</definedName>
    <definedName name="r_zie_r" localSheetId="5">#REF!</definedName>
    <definedName name="r_zie_r" localSheetId="6">#REF!</definedName>
    <definedName name="r_zie_r" localSheetId="7">#REF!</definedName>
    <definedName name="r_zie_r">#REF!</definedName>
    <definedName name="Rekapitulace">#REF!</definedName>
    <definedName name="REKAPITULACE_2" localSheetId="1">'[1]SO 11.1A Výkaz výměr'!#REF!</definedName>
    <definedName name="REKAPITULACE_2" localSheetId="2">'[1]SO 11.1A Výkaz výměr'!#REF!</definedName>
    <definedName name="REKAPITULACE_2" localSheetId="3">'[1]SO 11.1A Výkaz výměr'!#REF!</definedName>
    <definedName name="REKAPITULACE_2" localSheetId="4">'[1]SO 11.1A Výkaz výměr'!#REF!</definedName>
    <definedName name="REKAPITULACE_2" localSheetId="5">'[1]SO 11.1A Výkaz výměr'!#REF!</definedName>
    <definedName name="REKAPITULACE_2" localSheetId="6">'[1]SO 11.1A Výkaz výměr'!#REF!</definedName>
    <definedName name="REKAPITULACE_2" localSheetId="7">'[1]SO 11.1A Výkaz výměr'!#REF!</definedName>
    <definedName name="REKAPITULACE_2">'[1]SO 11.1A Výkaz výměr'!#REF!</definedName>
    <definedName name="rg" localSheetId="1">#REF!</definedName>
    <definedName name="rg" localSheetId="2">#REF!</definedName>
    <definedName name="rg" localSheetId="3">#REF!</definedName>
    <definedName name="rg" localSheetId="4">#REF!</definedName>
    <definedName name="rg" localSheetId="5">#REF!</definedName>
    <definedName name="rg" localSheetId="6">#REF!</definedName>
    <definedName name="rg" localSheetId="7">#REF!</definedName>
    <definedName name="rg">#REF!</definedName>
    <definedName name="Rok_nabídky">#REF!</definedName>
    <definedName name="Rok_nabídky_2">#REF!</definedName>
    <definedName name="Rozpočet">#REF!</definedName>
    <definedName name="Sádrokartonové_konstrukce" localSheetId="1">'[1]SO 11.1A Výkaz výměr'!#REF!</definedName>
    <definedName name="Sádrokartonové_konstrukce" localSheetId="2">'[1]SO 11.1A Výkaz výměr'!#REF!</definedName>
    <definedName name="Sádrokartonové_konstrukce" localSheetId="3">'[1]SO 11.1A Výkaz výměr'!#REF!</definedName>
    <definedName name="Sádrokartonové_konstrukce" localSheetId="4">'[1]SO 11.1A Výkaz výměr'!#REF!</definedName>
    <definedName name="Sádrokartonové_konstrukce" localSheetId="5">'[1]SO 11.1A Výkaz výměr'!#REF!</definedName>
    <definedName name="Sádrokartonové_konstrukce" localSheetId="6">'[1]SO 11.1A Výkaz výměr'!#REF!</definedName>
    <definedName name="Sádrokartonové_konstrukce" localSheetId="7">'[1]SO 11.1A Výkaz výměr'!#REF!</definedName>
    <definedName name="Sádrokartonové_konstrukce">'[1]SO 11.1A Výkaz výměr'!#REF!</definedName>
    <definedName name="SC">#REF!</definedName>
    <definedName name="SC_12">#REF!</definedName>
    <definedName name="SC_34">#REF!</definedName>
    <definedName name="SC_50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pecifikace">#REF!</definedName>
    <definedName name="Specifikace_2">#REF!</definedName>
    <definedName name="Spodek" localSheetId="1">#REF!</definedName>
    <definedName name="Spodek" localSheetId="2">#REF!</definedName>
    <definedName name="Spodek" localSheetId="3">#REF!</definedName>
    <definedName name="Spodek" localSheetId="4">#REF!</definedName>
    <definedName name="Spodek" localSheetId="5">#REF!</definedName>
    <definedName name="Spodek" localSheetId="6">#REF!</definedName>
    <definedName name="Spodek" localSheetId="7">#REF!</definedName>
    <definedName name="Spodek">#REF!</definedName>
    <definedName name="SWnákup">#REF!</definedName>
    <definedName name="SWprodej">#REF!</definedName>
    <definedName name="sz_be" localSheetId="1">#REF!</definedName>
    <definedName name="sz_be" localSheetId="2">#REF!</definedName>
    <definedName name="sz_be" localSheetId="3">#REF!</definedName>
    <definedName name="sz_be" localSheetId="4">#REF!</definedName>
    <definedName name="sz_be" localSheetId="5">#REF!</definedName>
    <definedName name="sz_be" localSheetId="6">#REF!</definedName>
    <definedName name="sz_be" localSheetId="7">#REF!</definedName>
    <definedName name="sz_be">#REF!</definedName>
    <definedName name="sz_ma" localSheetId="1">#REF!</definedName>
    <definedName name="sz_ma" localSheetId="2">#REF!</definedName>
    <definedName name="sz_ma" localSheetId="3">#REF!</definedName>
    <definedName name="sz_ma" localSheetId="4">#REF!</definedName>
    <definedName name="sz_ma" localSheetId="5">#REF!</definedName>
    <definedName name="sz_ma" localSheetId="6">#REF!</definedName>
    <definedName name="sz_ma" localSheetId="7">#REF!</definedName>
    <definedName name="sz_ma">#REF!</definedName>
    <definedName name="sz_pf" localSheetId="1">#REF!</definedName>
    <definedName name="sz_pf" localSheetId="2">#REF!</definedName>
    <definedName name="sz_pf" localSheetId="3">#REF!</definedName>
    <definedName name="sz_pf" localSheetId="4">#REF!</definedName>
    <definedName name="sz_pf" localSheetId="5">#REF!</definedName>
    <definedName name="sz_pf" localSheetId="6">#REF!</definedName>
    <definedName name="sz_pf" localSheetId="7">#REF!</definedName>
    <definedName name="sz_pf">#REF!</definedName>
    <definedName name="sz_sc" localSheetId="1">#REF!</definedName>
    <definedName name="sz_sc" localSheetId="2">#REF!</definedName>
    <definedName name="sz_sc" localSheetId="3">#REF!</definedName>
    <definedName name="sz_sc" localSheetId="4">#REF!</definedName>
    <definedName name="sz_sc" localSheetId="5">#REF!</definedName>
    <definedName name="sz_sc" localSheetId="6">#REF!</definedName>
    <definedName name="sz_sc" localSheetId="7">#REF!</definedName>
    <definedName name="sz_sc">#REF!</definedName>
    <definedName name="sz_sch" localSheetId="1">#REF!</definedName>
    <definedName name="sz_sch" localSheetId="2">#REF!</definedName>
    <definedName name="sz_sch" localSheetId="3">#REF!</definedName>
    <definedName name="sz_sch" localSheetId="4">#REF!</definedName>
    <definedName name="sz_sch" localSheetId="5">#REF!</definedName>
    <definedName name="sz_sch" localSheetId="6">#REF!</definedName>
    <definedName name="sz_sch" localSheetId="7">#REF!</definedName>
    <definedName name="sz_sch">#REF!</definedName>
    <definedName name="sz_so" localSheetId="1">#REF!</definedName>
    <definedName name="sz_so" localSheetId="2">#REF!</definedName>
    <definedName name="sz_so" localSheetId="3">#REF!</definedName>
    <definedName name="sz_so" localSheetId="4">#REF!</definedName>
    <definedName name="sz_so" localSheetId="5">#REF!</definedName>
    <definedName name="sz_so" localSheetId="6">#REF!</definedName>
    <definedName name="sz_so" localSheetId="7">#REF!</definedName>
    <definedName name="sz_so">#REF!</definedName>
    <definedName name="sz_sp" localSheetId="1">#REF!</definedName>
    <definedName name="sz_sp" localSheetId="2">#REF!</definedName>
    <definedName name="sz_sp" localSheetId="3">#REF!</definedName>
    <definedName name="sz_sp" localSheetId="4">#REF!</definedName>
    <definedName name="sz_sp" localSheetId="5">#REF!</definedName>
    <definedName name="sz_sp" localSheetId="6">#REF!</definedName>
    <definedName name="sz_sp" localSheetId="7">#REF!</definedName>
    <definedName name="sz_sp">#REF!</definedName>
    <definedName name="sz_st" localSheetId="1">#REF!</definedName>
    <definedName name="sz_st" localSheetId="2">#REF!</definedName>
    <definedName name="sz_st" localSheetId="3">#REF!</definedName>
    <definedName name="sz_st" localSheetId="4">#REF!</definedName>
    <definedName name="sz_st" localSheetId="5">#REF!</definedName>
    <definedName name="sz_st" localSheetId="6">#REF!</definedName>
    <definedName name="sz_st" localSheetId="7">#REF!</definedName>
    <definedName name="sz_st">#REF!</definedName>
    <definedName name="T1">#REF!</definedName>
    <definedName name="T1_12">#REF!</definedName>
    <definedName name="T1_34">#REF!</definedName>
    <definedName name="T1_50">#REF!</definedName>
    <definedName name="tłu" localSheetId="1">#REF!</definedName>
    <definedName name="tłu" localSheetId="2">#REF!</definedName>
    <definedName name="tłu" localSheetId="3">#REF!</definedName>
    <definedName name="tłu" localSheetId="4">#REF!</definedName>
    <definedName name="tłu" localSheetId="5">#REF!</definedName>
    <definedName name="tłu" localSheetId="6">#REF!</definedName>
    <definedName name="tłu" localSheetId="7">#REF!</definedName>
    <definedName name="tłu">#REF!</definedName>
    <definedName name="Typ">('[2]MaR'!$C$151:$C$161,'[2]MaR'!$C$44:$C$143)</definedName>
    <definedName name="Typ_2">('[2]MaR'!$C$151:$C$161,'[2]MaR'!$C$44:$C$143)</definedName>
    <definedName name="u" localSheetId="1">'[6]Roboty sanitarne'!#REF!</definedName>
    <definedName name="u" localSheetId="2">'[6]Roboty sanitarne'!#REF!</definedName>
    <definedName name="u" localSheetId="3">'[6]Roboty sanitarne'!#REF!</definedName>
    <definedName name="u" localSheetId="4">'[6]Roboty sanitarne'!#REF!</definedName>
    <definedName name="u" localSheetId="5">'[6]Roboty sanitarne'!#REF!</definedName>
    <definedName name="u" localSheetId="6">'[6]Roboty sanitarne'!#REF!</definedName>
    <definedName name="u" localSheetId="7">'[6]Roboty sanitarne'!#REF!</definedName>
    <definedName name="u">'[6]Roboty sanitarne'!#REF!</definedName>
    <definedName name="usd" localSheetId="1">#REF!</definedName>
    <definedName name="usd" localSheetId="2">#REF!</definedName>
    <definedName name="usd" localSheetId="3">#REF!</definedName>
    <definedName name="usd" localSheetId="4">#REF!</definedName>
    <definedName name="usd" localSheetId="5">#REF!</definedName>
    <definedName name="usd" localSheetId="6">#REF!</definedName>
    <definedName name="usd" localSheetId="7">#REF!</definedName>
    <definedName name="usd">#REF!</definedName>
    <definedName name="Vodorovné_konstrukce" localSheetId="1">'[3]SO 51.4 Výkaz výměr'!#REF!</definedName>
    <definedName name="Vodorovné_konstrukce" localSheetId="2">'[3]SO 51.4 Výkaz výměr'!#REF!</definedName>
    <definedName name="Vodorovné_konstrukce" localSheetId="3">'[3]SO 51.4 Výkaz výměr'!#REF!</definedName>
    <definedName name="Vodorovné_konstrukce" localSheetId="4">'[3]SO 51.4 Výkaz výměr'!#REF!</definedName>
    <definedName name="Vodorovné_konstrukce" localSheetId="5">'[3]SO 51.4 Výkaz výměr'!#REF!</definedName>
    <definedName name="Vodorovné_konstrukce" localSheetId="6">'[3]SO 51.4 Výkaz výměr'!#REF!</definedName>
    <definedName name="Vodorovné_konstrukce" localSheetId="7">'[3]SO 51.4 Výkaz výměr'!#REF!</definedName>
    <definedName name="Vodorovné_konstrukce">'[3]SO 51.4 Výkaz výměr'!#REF!</definedName>
    <definedName name="VZT">#REF!</definedName>
    <definedName name="Z_3D575A81_DF48_11D6_88B4_0004760C5354_.wvu.Cols" localSheetId="0" hidden="1">'Souhrn'!#REF!,'Souhrn'!#REF!</definedName>
    <definedName name="Základy" localSheetId="1">'[3]SO 51.4 Výkaz výměr'!#REF!</definedName>
    <definedName name="Základy" localSheetId="2">'[3]SO 51.4 Výkaz výměr'!#REF!</definedName>
    <definedName name="Základy" localSheetId="3">'[3]SO 51.4 Výkaz výměr'!#REF!</definedName>
    <definedName name="Základy" localSheetId="4">'[3]SO 51.4 Výkaz výměr'!#REF!</definedName>
    <definedName name="Základy" localSheetId="5">'[3]SO 51.4 Výkaz výměr'!#REF!</definedName>
    <definedName name="Základy" localSheetId="6">'[3]SO 51.4 Výkaz výměr'!#REF!</definedName>
    <definedName name="Základy" localSheetId="7">'[3]SO 51.4 Výkaz výměr'!#REF!</definedName>
    <definedName name="Základy">'[3]SO 51.4 Výkaz výměr'!#REF!</definedName>
    <definedName name="zb" localSheetId="1">#REF!</definedName>
    <definedName name="zb" localSheetId="2">#REF!</definedName>
    <definedName name="zb" localSheetId="3">#REF!</definedName>
    <definedName name="zb" localSheetId="4">#REF!</definedName>
    <definedName name="zb" localSheetId="5">#REF!</definedName>
    <definedName name="zb" localSheetId="6">#REF!</definedName>
    <definedName name="zb" localSheetId="7">#REF!</definedName>
    <definedName name="zb">#REF!</definedName>
    <definedName name="zb_be" localSheetId="1">#REF!</definedName>
    <definedName name="zb_be" localSheetId="2">#REF!</definedName>
    <definedName name="zb_be" localSheetId="3">#REF!</definedName>
    <definedName name="zb_be" localSheetId="4">#REF!</definedName>
    <definedName name="zb_be" localSheetId="5">#REF!</definedName>
    <definedName name="zb_be" localSheetId="6">#REF!</definedName>
    <definedName name="zb_be" localSheetId="7">#REF!</definedName>
    <definedName name="zb_be">#REF!</definedName>
    <definedName name="zb_la" localSheetId="1">#REF!</definedName>
    <definedName name="zb_la" localSheetId="2">#REF!</definedName>
    <definedName name="zb_la" localSheetId="3">#REF!</definedName>
    <definedName name="zb_la" localSheetId="4">#REF!</definedName>
    <definedName name="zb_la" localSheetId="5">#REF!</definedName>
    <definedName name="zb_la" localSheetId="6">#REF!</definedName>
    <definedName name="zb_la" localSheetId="7">#REF!</definedName>
    <definedName name="zb_la">#REF!</definedName>
    <definedName name="zb_ła" localSheetId="1">#REF!</definedName>
    <definedName name="zb_ła" localSheetId="2">#REF!</definedName>
    <definedName name="zb_ła" localSheetId="3">#REF!</definedName>
    <definedName name="zb_ła" localSheetId="4">#REF!</definedName>
    <definedName name="zb_ła" localSheetId="5">#REF!</definedName>
    <definedName name="zb_ła" localSheetId="6">#REF!</definedName>
    <definedName name="zb_ła" localSheetId="7">#REF!</definedName>
    <definedName name="zb_ła">#REF!</definedName>
    <definedName name="zb_ma" localSheetId="1">#REF!</definedName>
    <definedName name="zb_ma" localSheetId="2">#REF!</definedName>
    <definedName name="zb_ma" localSheetId="3">#REF!</definedName>
    <definedName name="zb_ma" localSheetId="4">#REF!</definedName>
    <definedName name="zb_ma" localSheetId="5">#REF!</definedName>
    <definedName name="zb_ma" localSheetId="6">#REF!</definedName>
    <definedName name="zb_ma" localSheetId="7">#REF!</definedName>
    <definedName name="zb_ma">#REF!</definedName>
    <definedName name="zb_pf" localSheetId="1">#REF!</definedName>
    <definedName name="zb_pf" localSheetId="2">#REF!</definedName>
    <definedName name="zb_pf" localSheetId="3">#REF!</definedName>
    <definedName name="zb_pf" localSheetId="4">#REF!</definedName>
    <definedName name="zb_pf" localSheetId="5">#REF!</definedName>
    <definedName name="zb_pf" localSheetId="6">#REF!</definedName>
    <definedName name="zb_pf" localSheetId="7">#REF!</definedName>
    <definedName name="zb_pf">#REF!</definedName>
    <definedName name="zb_rg" localSheetId="1">#REF!</definedName>
    <definedName name="zb_rg" localSheetId="2">#REF!</definedName>
    <definedName name="zb_rg" localSheetId="3">#REF!</definedName>
    <definedName name="zb_rg" localSheetId="4">#REF!</definedName>
    <definedName name="zb_rg" localSheetId="5">#REF!</definedName>
    <definedName name="zb_rg" localSheetId="6">#REF!</definedName>
    <definedName name="zb_rg" localSheetId="7">#REF!</definedName>
    <definedName name="zb_rg">#REF!</definedName>
    <definedName name="zb_sc" localSheetId="1">#REF!</definedName>
    <definedName name="zb_sc" localSheetId="2">#REF!</definedName>
    <definedName name="zb_sc" localSheetId="3">#REF!</definedName>
    <definedName name="zb_sc" localSheetId="4">#REF!</definedName>
    <definedName name="zb_sc" localSheetId="5">#REF!</definedName>
    <definedName name="zb_sc" localSheetId="6">#REF!</definedName>
    <definedName name="zb_sc" localSheetId="7">#REF!</definedName>
    <definedName name="zb_sc">#REF!</definedName>
    <definedName name="zb_sch" localSheetId="1">#REF!</definedName>
    <definedName name="zb_sch" localSheetId="2">#REF!</definedName>
    <definedName name="zb_sch" localSheetId="3">#REF!</definedName>
    <definedName name="zb_sch" localSheetId="4">#REF!</definedName>
    <definedName name="zb_sch" localSheetId="5">#REF!</definedName>
    <definedName name="zb_sch" localSheetId="6">#REF!</definedName>
    <definedName name="zb_sch" localSheetId="7">#REF!</definedName>
    <definedName name="zb_sch">#REF!</definedName>
    <definedName name="zb_sp" localSheetId="1">#REF!</definedName>
    <definedName name="zb_sp" localSheetId="2">#REF!</definedName>
    <definedName name="zb_sp" localSheetId="3">#REF!</definedName>
    <definedName name="zb_sp" localSheetId="4">#REF!</definedName>
    <definedName name="zb_sp" localSheetId="5">#REF!</definedName>
    <definedName name="zb_sp" localSheetId="6">#REF!</definedName>
    <definedName name="zb_sp" localSheetId="7">#REF!</definedName>
    <definedName name="zb_sp">#REF!</definedName>
    <definedName name="zb_st" localSheetId="1">#REF!</definedName>
    <definedName name="zb_st" localSheetId="2">#REF!</definedName>
    <definedName name="zb_st" localSheetId="3">#REF!</definedName>
    <definedName name="zb_st" localSheetId="4">#REF!</definedName>
    <definedName name="zb_st" localSheetId="5">#REF!</definedName>
    <definedName name="zb_st" localSheetId="6">#REF!</definedName>
    <definedName name="zb_st" localSheetId="7">#REF!</definedName>
    <definedName name="zb_st">#REF!</definedName>
    <definedName name="zb_stop" localSheetId="1">#REF!</definedName>
    <definedName name="zb_stop" localSheetId="2">#REF!</definedName>
    <definedName name="zb_stop" localSheetId="3">#REF!</definedName>
    <definedName name="zb_stop" localSheetId="4">#REF!</definedName>
    <definedName name="zb_stop" localSheetId="5">#REF!</definedName>
    <definedName name="zb_stop" localSheetId="6">#REF!</definedName>
    <definedName name="zb_stop" localSheetId="7">#REF!</definedName>
    <definedName name="zb_stop">#REF!</definedName>
    <definedName name="Zemní_práce" localSheetId="1">'[3]SO 51.4 Výkaz výměr'!#REF!</definedName>
    <definedName name="Zemní_práce" localSheetId="2">'[3]SO 51.4 Výkaz výměr'!#REF!</definedName>
    <definedName name="Zemní_práce" localSheetId="3">'[3]SO 51.4 Výkaz výměr'!#REF!</definedName>
    <definedName name="Zemní_práce" localSheetId="4">'[3]SO 51.4 Výkaz výměr'!#REF!</definedName>
    <definedName name="Zemní_práce" localSheetId="5">'[3]SO 51.4 Výkaz výměr'!#REF!</definedName>
    <definedName name="Zemní_práce" localSheetId="6">'[3]SO 51.4 Výkaz výměr'!#REF!</definedName>
    <definedName name="Zemní_práce" localSheetId="7">'[3]SO 51.4 Výkaz výměr'!#REF!</definedName>
    <definedName name="Zemní_práce">'[3]SO 51.4 Výkaz výměr'!#REF!</definedName>
  </definedNames>
  <calcPr fullCalcOnLoad="1" fullPrecision="0"/>
</workbook>
</file>

<file path=xl/sharedStrings.xml><?xml version="1.0" encoding="utf-8"?>
<sst xmlns="http://schemas.openxmlformats.org/spreadsheetml/2006/main" count="2507" uniqueCount="1205">
  <si>
    <t>Náklad v Kč</t>
  </si>
  <si>
    <t>Výpočet, komentář, odkaz na část dokumentace</t>
  </si>
  <si>
    <t>1</t>
  </si>
  <si>
    <t>kpl</t>
  </si>
  <si>
    <t>Objednatel:</t>
  </si>
  <si>
    <t xml:space="preserve">Datum:   </t>
  </si>
  <si>
    <t>P.Č.</t>
  </si>
  <si>
    <t>Popis</t>
  </si>
  <si>
    <t>MJ</t>
  </si>
  <si>
    <t>Množství celkem</t>
  </si>
  <si>
    <t>Cena jednotková</t>
  </si>
  <si>
    <t>Cena celkem</t>
  </si>
  <si>
    <t>DPH 21%</t>
  </si>
  <si>
    <t>Kód položky</t>
  </si>
  <si>
    <t xml:space="preserve">JKSO:   </t>
  </si>
  <si>
    <t xml:space="preserve">Stavba:   </t>
  </si>
  <si>
    <t>Rekapitulace nákladů stavby</t>
  </si>
  <si>
    <t xml:space="preserve">Stavba : </t>
  </si>
  <si>
    <t>Český rozhlas</t>
  </si>
  <si>
    <t xml:space="preserve">Datum : </t>
  </si>
  <si>
    <t xml:space="preserve">Objednavatel : </t>
  </si>
  <si>
    <t xml:space="preserve">Projektant : </t>
  </si>
  <si>
    <t>METROPROJEKT Praha a.s.</t>
  </si>
  <si>
    <t xml:space="preserve">Zpracoval : </t>
  </si>
  <si>
    <t>Specifikace nákladů</t>
  </si>
  <si>
    <t>Část</t>
  </si>
  <si>
    <t>Cena CELKEM bez DPH</t>
  </si>
  <si>
    <t>Cena CELKEM včetně DPH</t>
  </si>
  <si>
    <t>ČRo Římská 15 - rekonstrukce VZT, klimatizace a vytápění</t>
  </si>
  <si>
    <t>D.1.1</t>
  </si>
  <si>
    <t>Stavba</t>
  </si>
  <si>
    <t>D.1.4.1</t>
  </si>
  <si>
    <t>Vzduchotechnika + Chlazení</t>
  </si>
  <si>
    <t>D.1.4.2</t>
  </si>
  <si>
    <t>Vytápění</t>
  </si>
  <si>
    <t>D.1.4.3</t>
  </si>
  <si>
    <t xml:space="preserve">ZTI </t>
  </si>
  <si>
    <t>Demontáž systémové zdvojené podlahy</t>
  </si>
  <si>
    <t>m2</t>
  </si>
  <si>
    <t>Zpětná montáž systémové zdvojené podlahy, se stavěcími nožičkami</t>
  </si>
  <si>
    <t>Zpětná montáž rastrového podhledu</t>
  </si>
  <si>
    <t>Dodávka nových poškozených desek rastrového podhledu</t>
  </si>
  <si>
    <t>Nové podhledy - SDK</t>
  </si>
  <si>
    <t>Nová SDK stěna</t>
  </si>
  <si>
    <t>Zazdění otvoru z CP tl.150mm</t>
  </si>
  <si>
    <t xml:space="preserve">ks </t>
  </si>
  <si>
    <t xml:space="preserve">Oprava porušených omítek </t>
  </si>
  <si>
    <t>Malba bílá</t>
  </si>
  <si>
    <t>120,1+112,3+92,3+112+110+69,7</t>
  </si>
  <si>
    <t>616,4*0,8</t>
  </si>
  <si>
    <t>616,4*0,2</t>
  </si>
  <si>
    <t>(6*(0,9*0,3+0,6*0,4))+(5*(3*(0,15*0,4))</t>
  </si>
  <si>
    <t>0,4+0,2+1+0,2+(2+0,2)+(2+0,2)+(2+0,2)+(1+0,2)</t>
  </si>
  <si>
    <t>0,6*1,2</t>
  </si>
  <si>
    <t>odhad</t>
  </si>
  <si>
    <t>otvíravé dveřebudou rozděleny výška 2,1 bude nově pouze 1,8 pro otvíravou část + cca 0,3 pevná část</t>
  </si>
  <si>
    <t>Stěhování nábytku nebo jeho ochrana pro malování</t>
  </si>
  <si>
    <t>Truhlářské úpravy venkovních prosklenné otvíravé stěny - cca 1,1x 2,1 m</t>
  </si>
  <si>
    <t>%</t>
  </si>
  <si>
    <t>montáž koberce</t>
  </si>
  <si>
    <t>Nové koberce - dodávka</t>
  </si>
  <si>
    <t>10% prořez</t>
  </si>
  <si>
    <t>Nové linoleum - dodávka</t>
  </si>
  <si>
    <t>15% prořez</t>
  </si>
  <si>
    <t>Nová keramická dlažba  -  dodávka</t>
  </si>
  <si>
    <t>Demontáž rastrového podhledu pro zpětné použití, vč. uskladnění</t>
  </si>
  <si>
    <t>lešení pomocné</t>
  </si>
  <si>
    <t>Část:</t>
  </si>
  <si>
    <t>D.1.1 Stavba</t>
  </si>
  <si>
    <t>Celkem</t>
  </si>
  <si>
    <t>Požární ucpávky prostupů ve stropě -  EI 60 protipožárním jednosložkovým akrylovým tmelem - dodávka a montáž</t>
  </si>
  <si>
    <t>Stavební část</t>
  </si>
  <si>
    <t>Lepení textilních čtverců, vč. soklu</t>
  </si>
  <si>
    <t>Lepení podlahy z linolea, vč. soklu</t>
  </si>
  <si>
    <t>Demontáž keramické dlažby, vč. odvozu a likvidace</t>
  </si>
  <si>
    <t>Demontáž SDK podhledu, vč. odvozu a likvidace</t>
  </si>
  <si>
    <t>Bourání otvorů do zdiva, vč. odvozu a likvidace</t>
  </si>
  <si>
    <t>Demontáž SDK stěny, vč. odvozu a likvidace</t>
  </si>
  <si>
    <t>Montáž podlah keramických, vč. soklu</t>
  </si>
  <si>
    <t>D.1.4.1 Vzduchotechnika + Chlazení</t>
  </si>
  <si>
    <t>Zař.č. 1</t>
  </si>
  <si>
    <t>Větrání kanceláří 1.NP_polopatro Římská</t>
  </si>
  <si>
    <t>1.1</t>
  </si>
  <si>
    <t>Sestavný potrubní radiální ventilátor; Vp=1.240m3/h; dp=440Pa; ve složení: filtr F5, uzavírací klapka na servo, teplovodní ohřívač, tlumiče hluku - 4ks dodáno bez regulace (regulace, servopohony a směšovací uzel bude dodávkou MaR a VYT); parametry:
ventilátor: Ne=0,57kW; I=2,4A; 230V
teplovodní ohřívač: Qt=18,9kW; (80/60); talk. ztráta na vodě 6kPa
referenční standart: IRB/4-315B</t>
  </si>
  <si>
    <t>0.16b_0.NP</t>
  </si>
  <si>
    <t>1.10</t>
  </si>
  <si>
    <t>Požární klapka PKTM-90/CZ 500x250 TPM 018/01.40</t>
  </si>
  <si>
    <t>ks</t>
  </si>
  <si>
    <t>0.07_0.NP</t>
  </si>
  <si>
    <t>1.23</t>
  </si>
  <si>
    <t>Průchozí stěnový ventil (zatlumený) 1000x130
referenční standart: VSR 1000</t>
  </si>
  <si>
    <t>1.24</t>
  </si>
  <si>
    <t>Zatumená protidešťová žaluzie 800x250</t>
  </si>
  <si>
    <t>1.25</t>
  </si>
  <si>
    <r>
      <t>Regulační klapka - ruční 100x1</t>
    </r>
    <r>
      <rPr>
        <sz val="10"/>
        <rFont val="Arial"/>
        <family val="2"/>
      </rPr>
      <t>00</t>
    </r>
    <r>
      <rPr>
        <sz val="10"/>
        <rFont val="Arial CE"/>
        <family val="2"/>
      </rPr>
      <t xml:space="preserve"> (atypický rozměr)</t>
    </r>
  </si>
  <si>
    <t>1.26</t>
  </si>
  <si>
    <r>
      <t>Regulační klapka - ruční 180x20</t>
    </r>
    <r>
      <rPr>
        <sz val="10"/>
        <rFont val="Arial"/>
        <family val="2"/>
      </rPr>
      <t>0</t>
    </r>
    <r>
      <rPr>
        <sz val="10"/>
        <rFont val="Arial CE"/>
        <family val="2"/>
      </rPr>
      <t xml:space="preserve"> (atypický rozměr)</t>
    </r>
  </si>
  <si>
    <t>1.101</t>
  </si>
  <si>
    <t>Sestavný potrubní radiální ventilátor; Vo=885m3/h; dp=500Pa; ve složení: uzavírací klapka na servo, tlumiče hluku - 4ks dodáno bez regulace (regulace a servopohony bude dodávkou MaR); parametry:
ventilátor: Ne=0,57kW; I=2,4A; 230V
referenční standart: IRB/4-315B</t>
  </si>
  <si>
    <t>1.31a_0.NP</t>
  </si>
  <si>
    <t>1.110</t>
  </si>
  <si>
    <t>Požární klapka PKTM-90/CZ 400x200 TPM 018/01.40</t>
  </si>
  <si>
    <t>Potrubí čtyřhr.sk.I poz.plech</t>
  </si>
  <si>
    <t>Požární izolace EI90</t>
  </si>
  <si>
    <t>Tepelná izolace</t>
  </si>
  <si>
    <t>Zař.č. 2</t>
  </si>
  <si>
    <t>Větrání kanceláří 1.NP_polopatro Vinohradská</t>
  </si>
  <si>
    <t>2.1</t>
  </si>
  <si>
    <t>Větrací rekuperační jednotka v podstropním provedení; Vp=995m3/h; Vo=995m3/h; dp=400Pa; ve složení: filtry G4 a F7, deskový rekuperátor,  regulační a uzavírací klapky, odvodní a přívodní ventilátory, teplovodní ohřívač, oddělená rozvodnice, dodáno bez regulace (regulace, servopohony a směšovací uzel bude dodávkou MaR a VYT); parametry:
ventilátor přívodní: Ne=0,78kW; I=3,9A; 230V
ventilátor odvodní: Ne=0,78kW; I=3,9A; 230V
teplovodní ohřívač: Qt=4,3kW; (70/50)
referenční standart: DUPLEX 1500 MultiEco</t>
  </si>
  <si>
    <t>0.02_1.NP</t>
  </si>
  <si>
    <t>2.10</t>
  </si>
  <si>
    <r>
      <t xml:space="preserve">Požární klapka PKTM-90/CZ </t>
    </r>
    <r>
      <rPr>
        <sz val="10"/>
        <rFont val="Arial"/>
        <family val="2"/>
      </rPr>
      <t>Ø315</t>
    </r>
    <r>
      <rPr>
        <sz val="10"/>
        <rFont val="Arial CE"/>
        <family val="2"/>
      </rPr>
      <t xml:space="preserve"> TPM 018/01.40</t>
    </r>
  </si>
  <si>
    <t>2.11</t>
  </si>
  <si>
    <t>0.03b_1.NP</t>
  </si>
  <si>
    <t>2.20</t>
  </si>
  <si>
    <t>Tlumič hluku kulisový 600x300 s náběhem i výběhem
referenční standart:(GKK 100x300x2000 - 3ks)</t>
  </si>
  <si>
    <t>2.21</t>
  </si>
  <si>
    <t>Tlumič hluku kulisový 600x300 s náběhem i výběhem
referenční standart:(GKK 100x300x1500 - 3ks)</t>
  </si>
  <si>
    <t>2.22</t>
  </si>
  <si>
    <t>2.23</t>
  </si>
  <si>
    <t>Krycí mřížka 800x500</t>
  </si>
  <si>
    <t>2.24</t>
  </si>
  <si>
    <t>2.25</t>
  </si>
  <si>
    <t>2.26</t>
  </si>
  <si>
    <t>Dveřní mřížka 300x100</t>
  </si>
  <si>
    <t>Zař.č. 3</t>
  </si>
  <si>
    <t>Větrání kanceláří 2.NP_polopatro Římská</t>
  </si>
  <si>
    <t>3.1</t>
  </si>
  <si>
    <t>Větrací rekuperační jednotka v podstropním provedení; Vp=1.145m3/h; Vo=1.145m3/h; dp=400Pa; ve složení: filtry G4 a F7, deskový rekuperátor,  regulační a uzavírací klapky, odvodní a přívodní ventilátory, teplovodní ohřívač, oddělená rozvodnice, dodáno bez regulace (regulace, servopohony a směšovací uzel bude dodávkou MaR a VYT); parametry:
ventilátor přívodní: Ne=0,78kW; I=3,9A; 230V
ventilátor odvodní: Ne=0,78kW; I=3,9A; 230V
teplovodní ohřívač: Qt=4,9kW; (70/50)
referenční standart: DUPLEX 1500 MultiEco</t>
  </si>
  <si>
    <t>1.30_2.NP</t>
  </si>
  <si>
    <t>3.10</t>
  </si>
  <si>
    <t>3.11</t>
  </si>
  <si>
    <t>1.29c_2.NP</t>
  </si>
  <si>
    <t>3.20</t>
  </si>
  <si>
    <t>3.21</t>
  </si>
  <si>
    <t>3.22</t>
  </si>
  <si>
    <t>3.23</t>
  </si>
  <si>
    <t>3.24</t>
  </si>
  <si>
    <t>3.25</t>
  </si>
  <si>
    <t>3.26</t>
  </si>
  <si>
    <r>
      <t>Regulační klapka - ruční 200x16</t>
    </r>
    <r>
      <rPr>
        <sz val="10"/>
        <rFont val="Arial"/>
        <family val="2"/>
      </rPr>
      <t>0</t>
    </r>
    <r>
      <rPr>
        <sz val="10"/>
        <rFont val="Arial CE"/>
        <family val="2"/>
      </rPr>
      <t xml:space="preserve"> (atypický rozměr)</t>
    </r>
  </si>
  <si>
    <t>3.27</t>
  </si>
  <si>
    <t>Zař.č. 4</t>
  </si>
  <si>
    <t>Větrání kanceláří 2.NP_polopatro Vinohradská</t>
  </si>
  <si>
    <t>4.1</t>
  </si>
  <si>
    <t>Větrací rekuperační jednotka v podstropním provedení; Vp=1.025m3/h; Vo=1.025m3/h; dp=400Pa; ve složení: filtry G4 a F7, deskový rekuperátor,  regulační a uzavírací klapky, odvodní a přívodní ventilátory, teplovodní ohřívač, oddělená rozvodnice, dodáno bez regulace (regulace, servopohony a směšovací uzel bude dodávkou MaR a VYT); parametry:
ventilátor přívodní: Ne=0,78kW; I=3,9A; 230V
ventilátor odvodní: Ne=0,78kW; I=3,9A; 230V
teplovodní ohřívač: Qt=4,5kW; (70/50)
referenční standart: DUPLEX 1500 MultiEco</t>
  </si>
  <si>
    <t>1.03_2.NP</t>
  </si>
  <si>
    <t>4.10</t>
  </si>
  <si>
    <t>4.11</t>
  </si>
  <si>
    <t>1.04c_2.NP</t>
  </si>
  <si>
    <t>4.20</t>
  </si>
  <si>
    <t>4.21</t>
  </si>
  <si>
    <t>4.22</t>
  </si>
  <si>
    <t>4.23</t>
  </si>
  <si>
    <t>4.24</t>
  </si>
  <si>
    <t>4.25</t>
  </si>
  <si>
    <t>Zař.č. 5</t>
  </si>
  <si>
    <t>Větrání kanceláří 3.NP_polopatro Římská</t>
  </si>
  <si>
    <t>5.1</t>
  </si>
  <si>
    <t>Větrací rekuperační jednotka v podstropním provedení; Vp=1.135m3/h; Vo=1.135m3/h; dp=400Pa; ve složení: filtry G4 a F7, deskový rekuperátor,  regulační a uzavírací klapky, odvodní a přívodní ventilátory, teplovodní ohřívač, oddělená rozvodnice, dodáno bez regulace (regulace, servopohony a směšovací uzel bude dodávkou MaR a VYT); parametry:
ventilátor přívodní: Ne=0,78kW; I=3,9A; 230V
ventilátor odvodní: Ne=0,78kW; I=3,9A; 230V
teplovodní ohřívač: Qt=5,0kW; (70/50)
referenční standart: DUPLEX 1500 MultiEco</t>
  </si>
  <si>
    <t>5.10</t>
  </si>
  <si>
    <t>5.11</t>
  </si>
  <si>
    <t>5.20</t>
  </si>
  <si>
    <t>5.21</t>
  </si>
  <si>
    <t>5.22</t>
  </si>
  <si>
    <t>5.23</t>
  </si>
  <si>
    <t>5.24</t>
  </si>
  <si>
    <t>5.25</t>
  </si>
  <si>
    <t>5.26</t>
  </si>
  <si>
    <t>5.27</t>
  </si>
  <si>
    <t>Zař.č. 6</t>
  </si>
  <si>
    <t>Větrání kanceláří a studia LEONARDO 3.NP_polopatro Vinohradská</t>
  </si>
  <si>
    <t>6.1</t>
  </si>
  <si>
    <t>Větrací rekuperační jednotka v podstropním provedení; Vp=1.300m3/h; Vo=1.300m3/h; dp=400Pa; ve složení: filtry G4 a F7, deskový rekuperátor,  regulační a uzavírací klapky, odvodní a přívodní ventilátory, teplovodní ohřívač, oddělená rozvodnice, dodáno bez regulace (regulace, servopohony a směšovací uzel bude dodávkou MaR a VYT); parametry:
ventilátor přívodní: Ne=0,78kW; I=3,9A; 230V
ventilátor odvodní: Ne=0,78kW; I=3,9A; 230V
teplovodní ohřívač: Qt=5,7kW; (70/50)
referenční standart: DUPLEX 1500 MultiEco</t>
  </si>
  <si>
    <t>2.03_3.NP</t>
  </si>
  <si>
    <t>6.10</t>
  </si>
  <si>
    <t>6.11</t>
  </si>
  <si>
    <t>2.04c_3.NP</t>
  </si>
  <si>
    <t>6.20</t>
  </si>
  <si>
    <t>6.21</t>
  </si>
  <si>
    <t>6.24</t>
  </si>
  <si>
    <t>6.25</t>
  </si>
  <si>
    <t>Zař.č. 7</t>
  </si>
  <si>
    <t>Větrání kanceláří 4.NP_polopatro Římská</t>
  </si>
  <si>
    <t>7.1</t>
  </si>
  <si>
    <t>3.30_4.NP</t>
  </si>
  <si>
    <t>7.10</t>
  </si>
  <si>
    <t>7.11</t>
  </si>
  <si>
    <t>3.26c_4.NP</t>
  </si>
  <si>
    <t>7.20</t>
  </si>
  <si>
    <t>7.21</t>
  </si>
  <si>
    <t>7.22</t>
  </si>
  <si>
    <t>7.23</t>
  </si>
  <si>
    <t>7.24</t>
  </si>
  <si>
    <t>7.25</t>
  </si>
  <si>
    <t>7.26</t>
  </si>
  <si>
    <t>7.27</t>
  </si>
  <si>
    <t>Zař.č. 8</t>
  </si>
  <si>
    <t>Větrání kanceláří 4.NP_polopatro Vinohradská</t>
  </si>
  <si>
    <t>8.1</t>
  </si>
  <si>
    <t>Větrací rekuperační jednotka v podstropním provedení; Vp=1.145m3/h; Vo=1.145m3/h; dp=400Pa; ve složení: filtry G4 a F7, deskový rekuperátor,  regulační a uzavírací klapky, odvodní a přívodní ventilátory, teplovodní ohřívač, oddělená rozvodnice, dodáno bez regulace (regulace, servopohony a směšovací uzel bude dodávkou MaR a VYT); parametry:
ventilátor přívodní: Ne=0,78kW; I=3,9A; 230V
ventilátor odvodní: Ne=0,78kW; I=3,9A; 230V
teplovodní ohřívač: Qt=5,0kW; (70/50)
referenční standart: DUPLEX 1500 MultiEco</t>
  </si>
  <si>
    <t>3.03_4.NP</t>
  </si>
  <si>
    <t>8.10</t>
  </si>
  <si>
    <t>8.11</t>
  </si>
  <si>
    <t>3.04b_4.NP</t>
  </si>
  <si>
    <t>8.20</t>
  </si>
  <si>
    <t>8.21</t>
  </si>
  <si>
    <t>8.22</t>
  </si>
  <si>
    <t>8.23</t>
  </si>
  <si>
    <t>8.24</t>
  </si>
  <si>
    <t>8.25</t>
  </si>
  <si>
    <t>8.26</t>
  </si>
  <si>
    <t>Zař.č. 9</t>
  </si>
  <si>
    <t>Větrání kanceláří 5.NP_polopatro Římská</t>
  </si>
  <si>
    <t>9.1</t>
  </si>
  <si>
    <t>Větrací rekuperační jednotka v podstropním provedení; Vp=940m3/h; Vo=940m3/h; dp=400Pa; ve složení: filtry G4 a F7, deskový rekuperátor,  regulační a uzavírací klapky, odvodní a přívodní ventilátory, teplovodní ohřívač, oddělená rozvodnice, dodáno bez regulace (regulace, servopohony a směšovací uzel bude dodávkou MaR a VYT); parametry:
ventilátor přívodní: Ne=0,78kW; I=3,9A; 230V
ventilátor odvodní: Ne=0,78kW; I=3,9A; 230V
teplovodní ohřívač: Qt=4,3kW; (70/50)
referenční standart: DUPLEX 1500 MultiEco</t>
  </si>
  <si>
    <t>4.28_5.NP</t>
  </si>
  <si>
    <t>9.10</t>
  </si>
  <si>
    <t>9.11</t>
  </si>
  <si>
    <t>4.27c_5.NP</t>
  </si>
  <si>
    <t>9.20</t>
  </si>
  <si>
    <t>9.21</t>
  </si>
  <si>
    <t>9.22</t>
  </si>
  <si>
    <t>9.23</t>
  </si>
  <si>
    <t>9.24</t>
  </si>
  <si>
    <t>9.25</t>
  </si>
  <si>
    <t>9.26</t>
  </si>
  <si>
    <t>9.27</t>
  </si>
  <si>
    <t>Zař.č. 10</t>
  </si>
  <si>
    <t>Větrání kanceláří 5.NP_polopatro Vinohradská</t>
  </si>
  <si>
    <t>10.1</t>
  </si>
  <si>
    <t>Větrací rekuperační jednotka v podstropním provedení; Vp=960m3/h; Vo=960m3/h; dp=400Pa; ve složení: filtry G4 a F7, deskový rekuperátor,  regulační a uzavírací klapky, odvodní a přívodní ventilátory, teplovodní ohřívač, oddělená rozvodnice, dodáno bez regulace (regulace, servopohony a směšovací uzel bude dodávkou MaR a VYT); parametry:
ventilátor přívodní: Ne=0,78kW; I=3,9A; 230V
ventilátor odvodní: Ne=0,78kW; I=3,9A; 230V
teplovodní ohřívač: Qt=4,3kW; (70/50)
referenční standart: DUPLEX 1500 MultiEco</t>
  </si>
  <si>
    <t>4.16_5.NP</t>
  </si>
  <si>
    <t>10.10</t>
  </si>
  <si>
    <t>10.11</t>
  </si>
  <si>
    <t>4.04b_5.NP</t>
  </si>
  <si>
    <t>10.20</t>
  </si>
  <si>
    <t>10.21</t>
  </si>
  <si>
    <t>10.22</t>
  </si>
  <si>
    <t>10.23</t>
  </si>
  <si>
    <t>10.24</t>
  </si>
  <si>
    <t>10.25</t>
  </si>
  <si>
    <t>10.26</t>
  </si>
  <si>
    <t>Zař.č. 11</t>
  </si>
  <si>
    <t>Větrání kanceláří 6.NP</t>
  </si>
  <si>
    <t>11.1</t>
  </si>
  <si>
    <t>Větrací rekuperační jednotka v podstropním provedení; Vp=1.240m3/h; Vo=1.240m3/h; dp=400Pa; ve složení: filtry G4 a F7, deskový rekuperátor,  regulační a uzavírací klapky, odvodní a přívodní ventilátory, teplovodní ohřívač, oddělená rozvodnice, dodáno bez regulace (regulace, servopohony a směšovací uzel bude dodávkou MaR a VYT); parametry:
ventilátor přívodní: Ne=0,78kW; I=3,9A; 230V
ventilátor odvodní: Ne=0,78kW; I=3,9A; 230V
teplovodní ohřívač: Qt=5,7kW; (70/50)
referenční standart: DUPLEX 1500 MultiEco</t>
  </si>
  <si>
    <t>5.02b_6.NP</t>
  </si>
  <si>
    <t>11.10</t>
  </si>
  <si>
    <t>11.11</t>
  </si>
  <si>
    <t>5.21_6.NP</t>
  </si>
  <si>
    <t>11.20</t>
  </si>
  <si>
    <t>11.21</t>
  </si>
  <si>
    <t>11.22</t>
  </si>
  <si>
    <t>11.24</t>
  </si>
  <si>
    <t>11.25</t>
  </si>
  <si>
    <t>11.26</t>
  </si>
  <si>
    <t>Zař.č. I</t>
  </si>
  <si>
    <t>Chlazení 1.NP_polopatro Římská</t>
  </si>
  <si>
    <t>I.1</t>
  </si>
  <si>
    <t>Venkovní kondenzační jednotka; Qch=28,0kW; Qt=28,0kW, Ne(chlazení)=7,29kW; Ne(topení)=7,38kW; 400V; vč. nosného rámu; regulace bude dodávkou MaR 
zařízení umožňuje ekvitermní řízení vypařovácí teploty v rozsahu 6°C až 16°C
referenční standart: Daikin RXYQQ-10T</t>
  </si>
  <si>
    <t>střecha objektu</t>
  </si>
  <si>
    <t>I.2</t>
  </si>
  <si>
    <t>Vnitřní kanálová jednotka; Vcirk=900/750/660m3/h; dp=150/30Pa; Qch=4,5kW; Qt=5,0kW, Ne(chlazení)=0,092kW; Ne(topení)=0,089kW; 230V; vč. čerpadla kondenzátu; regulace (ovladač) bude dodávkou MaR 
referenční standart: Daikin FXSQ-40A</t>
  </si>
  <si>
    <t>0.31a_1.NP</t>
  </si>
  <si>
    <t>I.3</t>
  </si>
  <si>
    <t>Vnitřní kanálová jednotka; Vcirk=570/480/420m3/h; dp=150/30Pa; Qch=3,6kW; Qt=4,0kW, Ne(chlazení)=0,045kW; Ne(topení)=0,042kW; 230V; vč. čerpadla kondenzátu; regulace (ovladač) bude dodávkou MaR 
referenční standart: Daikin FXSQ-32A</t>
  </si>
  <si>
    <t>0.22_1.NP</t>
  </si>
  <si>
    <t>I.4</t>
  </si>
  <si>
    <t>Vnitřní kanálová jednotka; Vcirk=540/450/390m3/h; dp=150/30Pa; Qch=2,8kW; Qt=3,2kW, Ne(chlazení)=0,041kW; Ne(topení)=0,038kW; 230V; vč. čerpadla kondenzátu; regulace (ovladač) bude dodávkou MaR 
referenční standart: Daikin FXSQ-25A</t>
  </si>
  <si>
    <t>0.21_1.NP</t>
  </si>
  <si>
    <t>I.5</t>
  </si>
  <si>
    <t>0.23_1.NP</t>
  </si>
  <si>
    <t>I.6</t>
  </si>
  <si>
    <t>0.20_1.NP</t>
  </si>
  <si>
    <t>I.7</t>
  </si>
  <si>
    <t>0.19_1.NP</t>
  </si>
  <si>
    <t>I.8</t>
  </si>
  <si>
    <t>0.18_1.NP</t>
  </si>
  <si>
    <t>I.9</t>
  </si>
  <si>
    <t>0.24_1.NP</t>
  </si>
  <si>
    <t>Příslušenství (refnety, atd.)</t>
  </si>
  <si>
    <t>Zař.č. II</t>
  </si>
  <si>
    <t>Chlazení 1.NP_polopatro Vinohradská</t>
  </si>
  <si>
    <t>II.1</t>
  </si>
  <si>
    <t>II.2</t>
  </si>
  <si>
    <t>0.06a_1.NP</t>
  </si>
  <si>
    <t>II.3</t>
  </si>
  <si>
    <t>0.08_0.NP</t>
  </si>
  <si>
    <t>II.4</t>
  </si>
  <si>
    <t>0.10_0.NP</t>
  </si>
  <si>
    <t>II.5</t>
  </si>
  <si>
    <t>II.6</t>
  </si>
  <si>
    <t>0.32_0.NP</t>
  </si>
  <si>
    <t>II.7</t>
  </si>
  <si>
    <t>0.11_0.NP</t>
  </si>
  <si>
    <t>II.8</t>
  </si>
  <si>
    <t>0.13_0.NP</t>
  </si>
  <si>
    <t>II.9</t>
  </si>
  <si>
    <t>0.09_0.NP</t>
  </si>
  <si>
    <t>Zař.č. III</t>
  </si>
  <si>
    <t>Chlazení 2.NP_polopatro Římská</t>
  </si>
  <si>
    <t>III.1</t>
  </si>
  <si>
    <t>III.2</t>
  </si>
  <si>
    <t>III.3</t>
  </si>
  <si>
    <t>1.23a_2.NP</t>
  </si>
  <si>
    <t>III.4</t>
  </si>
  <si>
    <t>1.23b_2.NP</t>
  </si>
  <si>
    <t>III.5</t>
  </si>
  <si>
    <t>1.22_2.NP</t>
  </si>
  <si>
    <t>III.6</t>
  </si>
  <si>
    <t>1.21_2.NP</t>
  </si>
  <si>
    <t>III.7</t>
  </si>
  <si>
    <t>1.19a_2.NP</t>
  </si>
  <si>
    <t>III.8</t>
  </si>
  <si>
    <t>1.19b_2.NP</t>
  </si>
  <si>
    <t>III.9</t>
  </si>
  <si>
    <t>1.24a_2.NP</t>
  </si>
  <si>
    <t>Zař.č. IV</t>
  </si>
  <si>
    <t>Chlazení 2.NP_polopatro Vinohradská</t>
  </si>
  <si>
    <t>IV.1</t>
  </si>
  <si>
    <t>IV.2</t>
  </si>
  <si>
    <t>IV.3</t>
  </si>
  <si>
    <t>1.08b_2.NP</t>
  </si>
  <si>
    <t>IV.4</t>
  </si>
  <si>
    <t>1.09b_2.NP</t>
  </si>
  <si>
    <t>IV.5</t>
  </si>
  <si>
    <t>1.12_2.NP</t>
  </si>
  <si>
    <t>IV.6</t>
  </si>
  <si>
    <t>1.13_2.NP</t>
  </si>
  <si>
    <t>IV.7</t>
  </si>
  <si>
    <t>1.14_2.NP</t>
  </si>
  <si>
    <t>IV.8</t>
  </si>
  <si>
    <t>1.15_2.NP</t>
  </si>
  <si>
    <t>IV.9</t>
  </si>
  <si>
    <t>1.10_2.NP</t>
  </si>
  <si>
    <t>Zař.č. V</t>
  </si>
  <si>
    <t>Chlazení 3.NP_polopatro Římská</t>
  </si>
  <si>
    <t>V.1</t>
  </si>
  <si>
    <t>V.2</t>
  </si>
  <si>
    <t>2.25_3.NP</t>
  </si>
  <si>
    <t>V.3</t>
  </si>
  <si>
    <t>2.24_3.NP</t>
  </si>
  <si>
    <t>V.4</t>
  </si>
  <si>
    <t>2.23_3.NP</t>
  </si>
  <si>
    <t>V.5</t>
  </si>
  <si>
    <t>2.22_3.NP</t>
  </si>
  <si>
    <t>V.6</t>
  </si>
  <si>
    <t>2.19_3.NP</t>
  </si>
  <si>
    <t>V.7</t>
  </si>
  <si>
    <t>2.18_3.NP</t>
  </si>
  <si>
    <t>V.8</t>
  </si>
  <si>
    <t>2.17_3.NP</t>
  </si>
  <si>
    <t>V.9</t>
  </si>
  <si>
    <t>2.30_3.NP</t>
  </si>
  <si>
    <t>Zař.č. VI</t>
  </si>
  <si>
    <t>Chlazení 3.NP_polopatro Vinohradská - célé nové zařízení</t>
  </si>
  <si>
    <t>VI.1</t>
  </si>
  <si>
    <t>Venkovní kondenzační jednotka; Qch=22,4kW; Qt=22,4kW, Ne(chlazení)=6,12kW; Ne(topení)=6,22kW; 400V; vč. nosného rámu; regulace bude dodávkou MaR 
zařízení umožňuje ekvitermní řízení vypařovácí teploty v rozsahu 6°C až 16°C
referenční standart: Daikin RXYSQ8TY1</t>
  </si>
  <si>
    <t>VI.2</t>
  </si>
  <si>
    <t>2.12_3.NP</t>
  </si>
  <si>
    <t>VI.3</t>
  </si>
  <si>
    <t>2.13_3.NP</t>
  </si>
  <si>
    <t>VI.4</t>
  </si>
  <si>
    <t>2.14_3.NP</t>
  </si>
  <si>
    <t>VI.5</t>
  </si>
  <si>
    <t>2.15_3.NP</t>
  </si>
  <si>
    <t>Chladivové potrubí,dimenze dle dispozice, vč. komunikačního kabelu a izolace</t>
  </si>
  <si>
    <t>bm</t>
  </si>
  <si>
    <t>Zař.č. VII</t>
  </si>
  <si>
    <t>Chlazení 4.NP_polopatro Římská</t>
  </si>
  <si>
    <t>VII.1</t>
  </si>
  <si>
    <t>VII.2</t>
  </si>
  <si>
    <t>VII.3</t>
  </si>
  <si>
    <t>3.22_4.NP</t>
  </si>
  <si>
    <t>VII.4</t>
  </si>
  <si>
    <t>3.21_4.NP</t>
  </si>
  <si>
    <t>VII.5</t>
  </si>
  <si>
    <t>3.17_4.NP</t>
  </si>
  <si>
    <t>VII.6</t>
  </si>
  <si>
    <t>3.16_4.NP</t>
  </si>
  <si>
    <t>VII.7</t>
  </si>
  <si>
    <t>3.15_4.NP</t>
  </si>
  <si>
    <t>VII.8</t>
  </si>
  <si>
    <t>3.14_4.NP</t>
  </si>
  <si>
    <t>VII.9</t>
  </si>
  <si>
    <t>3.20_4.NP</t>
  </si>
  <si>
    <t>Zař.č. VIII</t>
  </si>
  <si>
    <t>Chlazení 4.NP_polopatro Vinohradská</t>
  </si>
  <si>
    <t>VIII.1</t>
  </si>
  <si>
    <t>VIII.2</t>
  </si>
  <si>
    <t>3.07_4.NP</t>
  </si>
  <si>
    <t>VIII.3</t>
  </si>
  <si>
    <t>VIII.4</t>
  </si>
  <si>
    <t>3.08_4.NP</t>
  </si>
  <si>
    <t>VIII.5</t>
  </si>
  <si>
    <t>3.10_4.NP</t>
  </si>
  <si>
    <t>VIII.6</t>
  </si>
  <si>
    <t>3.11_4.NP</t>
  </si>
  <si>
    <t>VIII.7</t>
  </si>
  <si>
    <t>3.12_4.NP</t>
  </si>
  <si>
    <t>VIII.8</t>
  </si>
  <si>
    <t>3.13_4.NP</t>
  </si>
  <si>
    <t>VIII.9</t>
  </si>
  <si>
    <t>3.09_4.NP</t>
  </si>
  <si>
    <t>Zař.č. IX</t>
  </si>
  <si>
    <t>Chlazení 5.NP_polopatro Římská</t>
  </si>
  <si>
    <t>IX.1</t>
  </si>
  <si>
    <t>IX.2</t>
  </si>
  <si>
    <t>4.23_5.NP</t>
  </si>
  <si>
    <t>IX.3</t>
  </si>
  <si>
    <t>4.22_5.NP</t>
  </si>
  <si>
    <t>IX.4</t>
  </si>
  <si>
    <t>4.21_5.NP</t>
  </si>
  <si>
    <t>IX.5</t>
  </si>
  <si>
    <t>4.20_5.NP</t>
  </si>
  <si>
    <t>IX.6</t>
  </si>
  <si>
    <t>4.15_5.NP</t>
  </si>
  <si>
    <t>IX.7</t>
  </si>
  <si>
    <t>4.14_5.NP</t>
  </si>
  <si>
    <t>IX.8</t>
  </si>
  <si>
    <t>4.13_5.NP</t>
  </si>
  <si>
    <t>IX.9</t>
  </si>
  <si>
    <t>Zař.č. X</t>
  </si>
  <si>
    <t>Chlazení 5.NP_polopatro Vinohradská</t>
  </si>
  <si>
    <t>X.1</t>
  </si>
  <si>
    <t>X.2</t>
  </si>
  <si>
    <t>4.07_5.NP</t>
  </si>
  <si>
    <t>X.4</t>
  </si>
  <si>
    <t>4.08_5.NP</t>
  </si>
  <si>
    <t>X.5</t>
  </si>
  <si>
    <t>4.09b_5.NP</t>
  </si>
  <si>
    <t>X.6</t>
  </si>
  <si>
    <t>4.10_5.NP</t>
  </si>
  <si>
    <t>X.7</t>
  </si>
  <si>
    <t>4.11_5.NP</t>
  </si>
  <si>
    <t>X.8</t>
  </si>
  <si>
    <t>4.12_5.NP</t>
  </si>
  <si>
    <t>X.9</t>
  </si>
  <si>
    <t>Zař.č. XI</t>
  </si>
  <si>
    <t>Chlazení 6.NP_polopatro Římská</t>
  </si>
  <si>
    <t>XI.1</t>
  </si>
  <si>
    <t>Venkovní kondenzační jednotka; Qch=22,4kW; Qt=22,4kW, Ne(chlazení)=5,31kW; Ne(topení)=5,51kW; 400V; vč. nosného rámu; regulace bude dodávkou MaR 
zařízení umožňuje kontinuálne vytápět během odtávacího režimu
referenční standart: Daikin REYQ-8T</t>
  </si>
  <si>
    <t>XI.2</t>
  </si>
  <si>
    <r>
      <t>Vnitřní kanálová jednotka; V</t>
    </r>
    <r>
      <rPr>
        <sz val="8"/>
        <rFont val="Arial CE"/>
        <family val="2"/>
      </rPr>
      <t>cirk</t>
    </r>
    <r>
      <rPr>
        <sz val="10"/>
        <rFont val="Arial CE"/>
        <family val="2"/>
      </rPr>
      <t>=570/480/420m3/h; dp=150/30Pa; Qch=3,6kW; Qt=4,0kW, Ne(chlazení)=0,045kW; Ne(topení)=0,042kW; 230V; vč. čerpadla kondenzátu; regulace (ovladač) bude dodávkou MaR 
referenční standart: Daikin FXSQ-32A</t>
    </r>
  </si>
  <si>
    <t>5.20_6.NP</t>
  </si>
  <si>
    <t>XI.3</t>
  </si>
  <si>
    <r>
      <t>Vnitřní kanálová jednotka; V</t>
    </r>
    <r>
      <rPr>
        <sz val="8"/>
        <rFont val="Arial CE"/>
        <family val="2"/>
      </rPr>
      <t>cirk</t>
    </r>
    <r>
      <rPr>
        <sz val="10"/>
        <rFont val="Arial CE"/>
        <family val="2"/>
      </rPr>
      <t>=540/450/390m3/h; dp=150/30Pa; Qch=2,8kW; Qt=3,2kW, Ne(chlazení)=0,041kW; Ne(topení)=0,038kW; 230V; vč. čerpadla kondenzátu; regulace (ovladač) bude dodávkou MaR 
referenční standart: Daikin FXSQ-25A</t>
    </r>
  </si>
  <si>
    <t>5.25_6.NP</t>
  </si>
  <si>
    <t>XI.4</t>
  </si>
  <si>
    <t>5.19_6.NP</t>
  </si>
  <si>
    <t>XI.5</t>
  </si>
  <si>
    <r>
      <t>Vnitřní kanálová jednotka; V</t>
    </r>
    <r>
      <rPr>
        <sz val="8"/>
        <rFont val="Arial CE"/>
        <family val="2"/>
      </rPr>
      <t>cirk</t>
    </r>
    <r>
      <rPr>
        <sz val="10"/>
        <rFont val="Arial CE"/>
        <family val="2"/>
      </rPr>
      <t>=900/750/660m3/h; dp=150/30Pa; Qch=4,5kW; Qt=5,0kW, Ne(chlazení)=0,092kW; Ne(topení)=0,089kW; 230V; vč. čerpadla kondenzátu; regulace (ovladač) bude dodávkou MaR 
referenční standart: Dailkn FXSQ-40A</t>
    </r>
  </si>
  <si>
    <t>5.16_6.NP</t>
  </si>
  <si>
    <t>XI.6</t>
  </si>
  <si>
    <t>5.15_6.NP</t>
  </si>
  <si>
    <t>XI.7</t>
  </si>
  <si>
    <t>5.14_6.NP</t>
  </si>
  <si>
    <t>Příslušenství (refnety, BS boxy, atd.)</t>
  </si>
  <si>
    <t>Zař.č. XII</t>
  </si>
  <si>
    <t>Chlazení 6.NP_polopatro Vinohradská</t>
  </si>
  <si>
    <t>XII.1</t>
  </si>
  <si>
    <t>XII.2</t>
  </si>
  <si>
    <t>5.08_6.NP</t>
  </si>
  <si>
    <t>XII.3</t>
  </si>
  <si>
    <t>5.17_6.NP</t>
  </si>
  <si>
    <t>XII.4</t>
  </si>
  <si>
    <t>5.09_6.NP</t>
  </si>
  <si>
    <t>XII.5</t>
  </si>
  <si>
    <t>5.10_6.NP</t>
  </si>
  <si>
    <t>XII.6</t>
  </si>
  <si>
    <t>5.11_6.NP</t>
  </si>
  <si>
    <t>XII.7</t>
  </si>
  <si>
    <t>5.12_6.NP</t>
  </si>
  <si>
    <t>Zař.č. XIII</t>
  </si>
  <si>
    <t>Chlazení dohledového centra 1.NP_polopatro Vinohradská</t>
  </si>
  <si>
    <t>XIII.1</t>
  </si>
  <si>
    <t>Venkovní kondenzační jednotka; Qch=6,8kW; Qt=7,5kW, Ne(chlazení)=2,01kW; Ne(topení)=1,89kW; 230V; vč. nosného rámu; regulace bude dodávkou MaR 
referenční standart: Daikin RZQG-71L9V1</t>
  </si>
  <si>
    <t>XIII.2</t>
  </si>
  <si>
    <t>Vnitřní kazetová jednotka; Qch=6,8kW; Qt=7,5kW; 230V; vč. čerpadla kondenzátu; dekorační panel; regulace (ovladač) bude dodávkou MaR 
referenční standart: Daikin FCQG-71F</t>
  </si>
  <si>
    <t>0.08_1.NP</t>
  </si>
  <si>
    <t>Zař.č. XVII</t>
  </si>
  <si>
    <t>Chlazení serveroven</t>
  </si>
  <si>
    <t>XVII.1</t>
  </si>
  <si>
    <t>XVII.2</t>
  </si>
  <si>
    <t>Vnitřní nástěnná jednotka; Qch=2,2kW; Qt=2,5kW, Ne(chlazení)=0,019kW; Ne(topení)=0,029kW; 230V; vč. čerpadla kondenzátu; regulace (ovladač) bude dodávkou MaR 
- systém je napojen na záložní zdroj
referenční standart: Daikin FXAQ 20P</t>
  </si>
  <si>
    <t>0.14_1.NP</t>
  </si>
  <si>
    <t>XVII.3</t>
  </si>
  <si>
    <t>1.27_2.NP</t>
  </si>
  <si>
    <t>XVII.4</t>
  </si>
  <si>
    <t>2.28_3.NP</t>
  </si>
  <si>
    <t>XVII.5</t>
  </si>
  <si>
    <t>3.27_4.NP</t>
  </si>
  <si>
    <t>XVII.6</t>
  </si>
  <si>
    <t>4.25_5.NP</t>
  </si>
  <si>
    <t>XVII.7</t>
  </si>
  <si>
    <t>Vnitřní parapetní jednotka; Qch=2,2kW; Qt=2,5kW, Ne(chlazení)=0,049kW; Ne(topení)=0,049kW; 230V; vč. čerpadla kondenzátu; regulace (ovladač) bude dodávkou MaR 
- systém je napojen na záložní zdroj
referenční standart: Daikin FXLQ 20P</t>
  </si>
  <si>
    <t>5.22_6.NP</t>
  </si>
  <si>
    <t>Příslušenství (refnety)</t>
  </si>
  <si>
    <t>Demontáže</t>
  </si>
  <si>
    <t>Demontáž VZT zařízení a potrubí</t>
  </si>
  <si>
    <t>Související úkony</t>
  </si>
  <si>
    <t>Kumunikační jednotka mezi VRV systémy a MaR</t>
  </si>
  <si>
    <t>Akustická stěna složená z dílčích desek, vč nosné ocelové konstrukce; podledové strany akustických desek budou natřeny bílou barvou, ukotvení ocelové konstrukce pomocí lanových táhel k pevným prvkům objektu a betonových dlaždič
referenční standart: akustická deska SON 50</t>
  </si>
  <si>
    <t>Montáž VZT</t>
  </si>
  <si>
    <t>Montážní, těsnící a spojovací materiál</t>
  </si>
  <si>
    <t>kg</t>
  </si>
  <si>
    <t>Revizní zprávy PK a PSUM</t>
  </si>
  <si>
    <t>Popisy s čísly zařízení a směry proudění</t>
  </si>
  <si>
    <t>Bezpečnostní nátěry a označenípodchozích výšek</t>
  </si>
  <si>
    <t>Zkoušky a revize vč. zaregulování</t>
  </si>
  <si>
    <t xml:space="preserve">Demontáž (uschování) a zpětnou montáž nástavců na DF </t>
  </si>
  <si>
    <t>Vydání PD skutečného provedení vč. zakreslení stávajícího zařízení</t>
  </si>
  <si>
    <t>VZT-001</t>
  </si>
  <si>
    <t>VZT-002</t>
  </si>
  <si>
    <t>VZT-003</t>
  </si>
  <si>
    <t>VZT-004</t>
  </si>
  <si>
    <t>VZT-005</t>
  </si>
  <si>
    <t>DEM</t>
  </si>
  <si>
    <t>DEM-001</t>
  </si>
  <si>
    <t>SU</t>
  </si>
  <si>
    <t>SU-001</t>
  </si>
  <si>
    <t>SU-002</t>
  </si>
  <si>
    <t>SU-003</t>
  </si>
  <si>
    <t>SU-004</t>
  </si>
  <si>
    <t>SU-005</t>
  </si>
  <si>
    <t>SU-006</t>
  </si>
  <si>
    <t>SU-007</t>
  </si>
  <si>
    <t>SU-008</t>
  </si>
  <si>
    <t>SU-009</t>
  </si>
  <si>
    <t>SU-010</t>
  </si>
  <si>
    <t>SU-011</t>
  </si>
  <si>
    <t>01</t>
  </si>
  <si>
    <t>VZT 1.1</t>
  </si>
  <si>
    <t>Kanálové teplotní čidlo Ni1000 - 0,4m, -50…+80°C</t>
  </si>
  <si>
    <t>Příložné teplotní čidlo LG-Ni1000, -30…+130°C</t>
  </si>
  <si>
    <t>Protizámraz. termostat -5..+15°C, kapilára 6m</t>
  </si>
  <si>
    <t>Distanční příruba pro PMO (izolované VZT potrubí)</t>
  </si>
  <si>
    <t>Diferenční tlakový spínač 20...300 Pa</t>
  </si>
  <si>
    <t>Diferenční tlakový spínač 50...500 Pa</t>
  </si>
  <si>
    <t>Klapkový pohon 24V, toč. 2-bod, 7 Nm, havar. fce</t>
  </si>
  <si>
    <t>Klapkový pohon 24V, toč. 0…10V, 15 Nm</t>
  </si>
  <si>
    <t>Servopohon radiátor. ventilu AC/DC 24V, &gt;100N, 2,5mm, 0-10 V, 34s, kabel 1,5m</t>
  </si>
  <si>
    <t xml:space="preserve">Kombiventil pro prostorovou a zónovou regulaci, PN25, DN20, vnější závit G1",
zdvih 4,5/5,5mm, V100=1330l/h </t>
  </si>
  <si>
    <t xml:space="preserve">Sada 2 ks šroubení pro přímé ventily </t>
  </si>
  <si>
    <t>02</t>
  </si>
  <si>
    <t>VZT 2.1</t>
  </si>
  <si>
    <t xml:space="preserve">Kombiventil pro prostorovou a zónovou regulaci s P/T přípojkami, PN25, DN15, vnější závit G3/4", zdvih 2,5mm, V100=200l/h zdvih 4,5/5,5mm, V100=1330l/h </t>
  </si>
  <si>
    <t>03</t>
  </si>
  <si>
    <t>IRC - 1.NP</t>
  </si>
  <si>
    <t>Prostorový termostat s displejem pro dvou- nebo čtyřtrubkový fan-coil, ruční nebo
 automatické přepínání rychlosti ventilátoru, komunikace Modbus, polozapuštěná montáž</t>
  </si>
  <si>
    <t>Termický pohon pro radiátorové a zónové ventily, kombiventily VPP46.., VPI46..(oba typy pro DN10 a DN15), AC 230 V, 2-polohové řízení, 210 s, připoj. kabel 1 m</t>
  </si>
  <si>
    <t>Termostatický ventil 3/4"-přímý</t>
  </si>
  <si>
    <t>Termostatický ventil 3/8"-přímý</t>
  </si>
  <si>
    <t>Termostatická hlavice</t>
  </si>
  <si>
    <t>Ochranný kryt proti nedovolené manipulaci</t>
  </si>
  <si>
    <t>Okenní kontakty</t>
  </si>
  <si>
    <t>04</t>
  </si>
  <si>
    <t>VZT 3.1</t>
  </si>
  <si>
    <t>05</t>
  </si>
  <si>
    <t>VZT 4.1</t>
  </si>
  <si>
    <t>06</t>
  </si>
  <si>
    <t>IRC - 2.NP</t>
  </si>
  <si>
    <t>07</t>
  </si>
  <si>
    <t>VZT 5.1</t>
  </si>
  <si>
    <t>08</t>
  </si>
  <si>
    <t>VZT 6.1</t>
  </si>
  <si>
    <t>09</t>
  </si>
  <si>
    <t>IRC - 3.NP</t>
  </si>
  <si>
    <t>VZT 7.1</t>
  </si>
  <si>
    <t>VZT 8.1</t>
  </si>
  <si>
    <t>IRC - 4.NP</t>
  </si>
  <si>
    <t>VZT 9.1</t>
  </si>
  <si>
    <t>VZT 10.1</t>
  </si>
  <si>
    <t>IRC - 5.NP</t>
  </si>
  <si>
    <t>VZT 11.1</t>
  </si>
  <si>
    <t>IRC - 6.NP</t>
  </si>
  <si>
    <t>ÚT</t>
  </si>
  <si>
    <t>Venkovní teplotní čidlo Ni1000, -50…+70°C</t>
  </si>
  <si>
    <t>Čidlo tlaku pro kapaliny a plyny 0 - 600kPa, 0…10 V</t>
  </si>
  <si>
    <t>Ponorné teplotní čidlo Ni1000 - s jímkou 100mm, -30…+130°C</t>
  </si>
  <si>
    <t>Pohon AC/DC 24V, 400N, DC 0…10V, 4…20mA, 30s, 5,5mm, teplota média
 1 až 130 °C, ruční ovládání, certifikát CE</t>
  </si>
  <si>
    <t>3-cestný ventil, PN16, DN15, Kvs=4m3/h, zdvih 5,5mm, teplota média 2...120°C</t>
  </si>
  <si>
    <t>sada 3 ks šroubení pro 3-cestné ventily</t>
  </si>
  <si>
    <t>3-cestný ventil, PN16, DN20, Kvs=6,3m3/h, zdvih 5,5mm, teplota média 2...120°C</t>
  </si>
  <si>
    <t>3-cestný ventil, PN16, DN32, Kvs=16m3/h, zdvih 5,5mm, teplota média 2...120°C</t>
  </si>
  <si>
    <t xml:space="preserve">TV - 7.NP </t>
  </si>
  <si>
    <t>Zaplavení prostoru (havarijní hlášení)</t>
  </si>
  <si>
    <t>Sdružený dvojsondový snímač hladiny (nerez) v krabici</t>
  </si>
  <si>
    <t>Garáž - DT1 (STÁVAJÍCÍ ROZVADĚČ)</t>
  </si>
  <si>
    <t>DDC</t>
  </si>
  <si>
    <t>Podstanice 350 I/O, BacNET/LON</t>
  </si>
  <si>
    <t>Podstanice 200 I/O, BacNET/LON</t>
  </si>
  <si>
    <t>Napájecí modul 1.2 A,  pojistka 10A</t>
  </si>
  <si>
    <t>Sběrnicový modul,  pojistka 10A</t>
  </si>
  <si>
    <t>Univerzální modul, 8 I/O</t>
  </si>
  <si>
    <t>Modul digitálních vstupů, 16 I/O</t>
  </si>
  <si>
    <t>Modul digitálních výstupů, 6 I/O</t>
  </si>
  <si>
    <t>Adresovací kolíčky   1 ... 24, + 2 resetovací</t>
  </si>
  <si>
    <t>Ovládací panel pro podstanice PX</t>
  </si>
  <si>
    <t>Kabel 3m pro panel PXM20</t>
  </si>
  <si>
    <t>Ukončovač sběrnice pro DESIGO RX</t>
  </si>
  <si>
    <t xml:space="preserve">Podstanice 36 I/O, BacNET/LON (DO STÁVAJÍCÍHO ROZVADĚČE DT1) </t>
  </si>
  <si>
    <t>IRC REGULACE (MODBUS)</t>
  </si>
  <si>
    <t>Systémový regulátor (pro integrace), bez Island busu, BacNET/IP</t>
  </si>
  <si>
    <t>Karta pro PXC001…D</t>
  </si>
  <si>
    <t>100 datových bodů pro DESIGO INSIGHT v.6</t>
  </si>
  <si>
    <t>Integrace VRF zařízení do systému MaR</t>
  </si>
  <si>
    <t>Silnoproudové patrové rozvaděče</t>
  </si>
  <si>
    <t>Úpravu rozvaděčů RS.+0 až RS.+5 a výměnu jistících prvků a demontáž spínacích prvků - stykače v rozvaděčích silnoproudu RS.+0 až RS.+5</t>
  </si>
  <si>
    <t xml:space="preserve">Úpravu rozvaděčů RM+6, RS+6 a výměnu jistících prvků a demontáž spínacích prvků - stykače v rozvaděčích silnoproudu RM+6, RS+6 </t>
  </si>
  <si>
    <t>Úpravu rozvaděče DT1</t>
  </si>
  <si>
    <t>Rozvaděč RA7NP1-POLE X1+X2+X3</t>
  </si>
  <si>
    <t>Jistič 16B/1 + pomocný kontakt</t>
  </si>
  <si>
    <t>Přepěťová ochrana typ D + dálková signalizace</t>
  </si>
  <si>
    <t>Jistič 6B/1 + pomocný kontakt</t>
  </si>
  <si>
    <t>Jistič 16D/2 + pomocný kontakt</t>
  </si>
  <si>
    <t>Jistič 10C/1 + pomocný kontakt</t>
  </si>
  <si>
    <t xml:space="preserve">Relé 230V AC                                                                           </t>
  </si>
  <si>
    <t xml:space="preserve">Relé 24V AC                                                                        </t>
  </si>
  <si>
    <t xml:space="preserve">Patice pro relé                                                                      </t>
  </si>
  <si>
    <t xml:space="preserve">Vnitřní světlo do rozvaděče                                             </t>
  </si>
  <si>
    <t xml:space="preserve">Zásuvka do rozvaděče                                           </t>
  </si>
  <si>
    <t>Trafo 230/24V ; 315VA TVB bezpečnostní ochranný</t>
  </si>
  <si>
    <t>Pojistkový odpojovač (230V, 24V)</t>
  </si>
  <si>
    <t xml:space="preserve">Trubičkové pojistky(230V,24V)   </t>
  </si>
  <si>
    <t>Skříňový rozvaděč (1700x1000x400)  dvoukř. dveře + příslušenství,  min.IP45</t>
  </si>
  <si>
    <t xml:space="preserve">Přepínač 0-I + příslušenství                                </t>
  </si>
  <si>
    <t xml:space="preserve">LED dioda 230V + příslušenství </t>
  </si>
  <si>
    <t>Svorka řadová na DIN lištu</t>
  </si>
  <si>
    <t>Průchodka Pg11</t>
  </si>
  <si>
    <t>Průchodka Pg13.5</t>
  </si>
  <si>
    <t>Průchodka Pg16</t>
  </si>
  <si>
    <t>Montáž rozvaděče</t>
  </si>
  <si>
    <t>h</t>
  </si>
  <si>
    <t>Drobný instalační materiál</t>
  </si>
  <si>
    <t>Revize</t>
  </si>
  <si>
    <t xml:space="preserve">Switch 8 portů </t>
  </si>
  <si>
    <t>Kabely a žlaby</t>
  </si>
  <si>
    <t xml:space="preserve">Žlab 500/100 + víko + příslušenství </t>
  </si>
  <si>
    <t>m</t>
  </si>
  <si>
    <t xml:space="preserve">Žlab 125/50 + víko + příslušenství </t>
  </si>
  <si>
    <t>žlab 65/50 + víko + příslušenství</t>
  </si>
  <si>
    <t>žlab 40/20 + víko + příslušenství</t>
  </si>
  <si>
    <t>Elektroinstalační lišta plastová 20x20 + příslušenství</t>
  </si>
  <si>
    <t>Trubka D16 + příslušenství</t>
  </si>
  <si>
    <t>Trubka ohebná</t>
  </si>
  <si>
    <t>CYA 1,5</t>
  </si>
  <si>
    <t>CYA 6</t>
  </si>
  <si>
    <t>CYA 16</t>
  </si>
  <si>
    <t>Kabel 1-CHKE-R 3x1,5 B2S1d0</t>
  </si>
  <si>
    <t>Kabel CYKY-J 3x1,5</t>
  </si>
  <si>
    <t>Kabel CYKY-J 4x4</t>
  </si>
  <si>
    <t>Kabel CYKY-J 5x16</t>
  </si>
  <si>
    <t>Kabel JXFE-R 1x2x1</t>
  </si>
  <si>
    <t>Kabel JXFE-R 2x2x1</t>
  </si>
  <si>
    <t>Kabel JYTY-O 2x1</t>
  </si>
  <si>
    <t>Kabel JYTY-O 4x1</t>
  </si>
  <si>
    <t>Kabel JYTY-J 7x1</t>
  </si>
  <si>
    <t>Kabel JYTY-J 14x1</t>
  </si>
  <si>
    <t>J-Y(St)Y 2x2x0.8</t>
  </si>
  <si>
    <t>Patch babel (3x15m)+ (4x3m)</t>
  </si>
  <si>
    <t>Kabel UTP 4x2x0,52</t>
  </si>
  <si>
    <t>Instalační krabice</t>
  </si>
  <si>
    <t>Montáž a zapojení periferií</t>
  </si>
  <si>
    <t>Montáž kabelové trasy</t>
  </si>
  <si>
    <t xml:space="preserve">Uložení a zapojení kabelů  </t>
  </si>
  <si>
    <t xml:space="preserve">Protipožární ucpávky </t>
  </si>
  <si>
    <r>
      <t>m</t>
    </r>
    <r>
      <rPr>
        <vertAlign val="superscript"/>
        <sz val="11"/>
        <rFont val="Times New Roman"/>
        <family val="1"/>
      </rPr>
      <t>2</t>
    </r>
  </si>
  <si>
    <t>Další služby</t>
  </si>
  <si>
    <t xml:space="preserve">Zpracování PD, svorková schémata rozvaděčů </t>
  </si>
  <si>
    <t>kus</t>
  </si>
  <si>
    <t xml:space="preserve">Zpracování aplikačního software pro řídicí systém </t>
  </si>
  <si>
    <t>bodů</t>
  </si>
  <si>
    <t xml:space="preserve">Zpracování aplikačního software pro IRC </t>
  </si>
  <si>
    <t>Uvedení do provozu včetně zaregulování DDC a IRC regulátoru</t>
  </si>
  <si>
    <t>Grafická vizualizace DDC</t>
  </si>
  <si>
    <t>Grafická vizualizace a integrace VRF zařízení</t>
  </si>
  <si>
    <t xml:space="preserve">Zaškolení obsluhy </t>
  </si>
  <si>
    <t>Zkouška systému MaR vč. související  částí elektro</t>
  </si>
  <si>
    <t>D.1.4.4-7 Elektro + MaR + EPS + Osvětlení</t>
  </si>
  <si>
    <t>01-001</t>
  </si>
  <si>
    <t>01-002</t>
  </si>
  <si>
    <t>01-003</t>
  </si>
  <si>
    <t>01-004</t>
  </si>
  <si>
    <t>01-005</t>
  </si>
  <si>
    <t>01-006</t>
  </si>
  <si>
    <t>01-007</t>
  </si>
  <si>
    <t>01-008</t>
  </si>
  <si>
    <t>01-009</t>
  </si>
  <si>
    <t>01-010</t>
  </si>
  <si>
    <t>01-011</t>
  </si>
  <si>
    <t>02-001</t>
  </si>
  <si>
    <t>02-002</t>
  </si>
  <si>
    <t>02-003</t>
  </si>
  <si>
    <t>02-004</t>
  </si>
  <si>
    <t>02-005</t>
  </si>
  <si>
    <t>02-006</t>
  </si>
  <si>
    <t>02-007</t>
  </si>
  <si>
    <t>02-008</t>
  </si>
  <si>
    <t>02-009</t>
  </si>
  <si>
    <t>02-010</t>
  </si>
  <si>
    <t>02-011</t>
  </si>
  <si>
    <t>03-001</t>
  </si>
  <si>
    <t>03-002</t>
  </si>
  <si>
    <t>03-003</t>
  </si>
  <si>
    <t>03-004</t>
  </si>
  <si>
    <t>03-005</t>
  </si>
  <si>
    <t>03-006</t>
  </si>
  <si>
    <t>03-007</t>
  </si>
  <si>
    <t>04-001</t>
  </si>
  <si>
    <t>04-002</t>
  </si>
  <si>
    <t>04-003</t>
  </si>
  <si>
    <t>04-004</t>
  </si>
  <si>
    <t>04-005</t>
  </si>
  <si>
    <t>04-006</t>
  </si>
  <si>
    <t>04-007</t>
  </si>
  <si>
    <t>04-008</t>
  </si>
  <si>
    <t>04-009</t>
  </si>
  <si>
    <t>04-010</t>
  </si>
  <si>
    <t>04-011</t>
  </si>
  <si>
    <t>05-001</t>
  </si>
  <si>
    <t>05-002</t>
  </si>
  <si>
    <t>05-003</t>
  </si>
  <si>
    <t>05-004</t>
  </si>
  <si>
    <t>05-005</t>
  </si>
  <si>
    <t>05-006</t>
  </si>
  <si>
    <t>05-007</t>
  </si>
  <si>
    <t>05-008</t>
  </si>
  <si>
    <t>05-009</t>
  </si>
  <si>
    <t>05-010</t>
  </si>
  <si>
    <t>05-011</t>
  </si>
  <si>
    <t>06-001</t>
  </si>
  <si>
    <t>06-002</t>
  </si>
  <si>
    <t>06-003</t>
  </si>
  <si>
    <t>06-004</t>
  </si>
  <si>
    <t>06-005</t>
  </si>
  <si>
    <t>06-006</t>
  </si>
  <si>
    <t>07-001</t>
  </si>
  <si>
    <t>07-002</t>
  </si>
  <si>
    <t>07-003</t>
  </si>
  <si>
    <t>07-004</t>
  </si>
  <si>
    <t>07-005</t>
  </si>
  <si>
    <t>07-006</t>
  </si>
  <si>
    <t>07-007</t>
  </si>
  <si>
    <t>07-008</t>
  </si>
  <si>
    <t>07-009</t>
  </si>
  <si>
    <t>07-010</t>
  </si>
  <si>
    <t>07-011</t>
  </si>
  <si>
    <t>08-001</t>
  </si>
  <si>
    <t>08-002</t>
  </si>
  <si>
    <t>08-003</t>
  </si>
  <si>
    <t>08-004</t>
  </si>
  <si>
    <t>08-005</t>
  </si>
  <si>
    <t>08-006</t>
  </si>
  <si>
    <t>08-007</t>
  </si>
  <si>
    <t>08-008</t>
  </si>
  <si>
    <t>08-009</t>
  </si>
  <si>
    <t>08-010</t>
  </si>
  <si>
    <t>08-011</t>
  </si>
  <si>
    <t>09-001</t>
  </si>
  <si>
    <t>09-002</t>
  </si>
  <si>
    <t>09-003</t>
  </si>
  <si>
    <t>09-004</t>
  </si>
  <si>
    <t>09-005</t>
  </si>
  <si>
    <t>09-006</t>
  </si>
  <si>
    <t>10-001</t>
  </si>
  <si>
    <t>10-002</t>
  </si>
  <si>
    <t>10-003</t>
  </si>
  <si>
    <t>10-004</t>
  </si>
  <si>
    <t>10-005</t>
  </si>
  <si>
    <t>10-006</t>
  </si>
  <si>
    <t>10-007</t>
  </si>
  <si>
    <t>10-008</t>
  </si>
  <si>
    <t>10-009</t>
  </si>
  <si>
    <t>10-010</t>
  </si>
  <si>
    <t>10-011</t>
  </si>
  <si>
    <t>11-001</t>
  </si>
  <si>
    <t>11-002</t>
  </si>
  <si>
    <t>11-003</t>
  </si>
  <si>
    <t>11-004</t>
  </si>
  <si>
    <t>11-005</t>
  </si>
  <si>
    <t>11-006</t>
  </si>
  <si>
    <t>11-007</t>
  </si>
  <si>
    <t>11-008</t>
  </si>
  <si>
    <t>11-009</t>
  </si>
  <si>
    <t>11-010</t>
  </si>
  <si>
    <t>11-011</t>
  </si>
  <si>
    <t>12-001</t>
  </si>
  <si>
    <t>12-002</t>
  </si>
  <si>
    <t>12-003</t>
  </si>
  <si>
    <t>12-004</t>
  </si>
  <si>
    <t>12-005</t>
  </si>
  <si>
    <t>12-006</t>
  </si>
  <si>
    <t>13-001</t>
  </si>
  <si>
    <t>13-002</t>
  </si>
  <si>
    <t>13-003</t>
  </si>
  <si>
    <t>13-004</t>
  </si>
  <si>
    <t>13-005</t>
  </si>
  <si>
    <t>13-006</t>
  </si>
  <si>
    <t>13-007</t>
  </si>
  <si>
    <t>13-008</t>
  </si>
  <si>
    <t>13-009</t>
  </si>
  <si>
    <t>13-010</t>
  </si>
  <si>
    <t>13-011</t>
  </si>
  <si>
    <t>14-001</t>
  </si>
  <si>
    <t>14-002</t>
  </si>
  <si>
    <t>14-003</t>
  </si>
  <si>
    <t>14-004</t>
  </si>
  <si>
    <t>14-005</t>
  </si>
  <si>
    <t>14-006</t>
  </si>
  <si>
    <t>14-007</t>
  </si>
  <si>
    <t>14-008</t>
  </si>
  <si>
    <t>14-009</t>
  </si>
  <si>
    <t>14-010</t>
  </si>
  <si>
    <t>14-011</t>
  </si>
  <si>
    <t>15-001</t>
  </si>
  <si>
    <t>15-002</t>
  </si>
  <si>
    <t>15-003</t>
  </si>
  <si>
    <t>15-004</t>
  </si>
  <si>
    <t>15-005</t>
  </si>
  <si>
    <t>15-006</t>
  </si>
  <si>
    <t>16-001</t>
  </si>
  <si>
    <t>16-002</t>
  </si>
  <si>
    <t>16-003</t>
  </si>
  <si>
    <t>16-004</t>
  </si>
  <si>
    <t>16-005</t>
  </si>
  <si>
    <t>16-006</t>
  </si>
  <si>
    <t>16-007</t>
  </si>
  <si>
    <t>16-008</t>
  </si>
  <si>
    <t>16-009</t>
  </si>
  <si>
    <t>16-010</t>
  </si>
  <si>
    <t>16-011</t>
  </si>
  <si>
    <t>17-001</t>
  </si>
  <si>
    <t>17-002</t>
  </si>
  <si>
    <t>17-003</t>
  </si>
  <si>
    <t>17-004</t>
  </si>
  <si>
    <t>17-005</t>
  </si>
  <si>
    <t>17-006</t>
  </si>
  <si>
    <t>18-001</t>
  </si>
  <si>
    <t>18-002</t>
  </si>
  <si>
    <t>18-003</t>
  </si>
  <si>
    <t>18-004</t>
  </si>
  <si>
    <t>18-005</t>
  </si>
  <si>
    <t>18-006</t>
  </si>
  <si>
    <t>18-007</t>
  </si>
  <si>
    <t>18-008</t>
  </si>
  <si>
    <t>18-009</t>
  </si>
  <si>
    <t>18-010</t>
  </si>
  <si>
    <t>19-001</t>
  </si>
  <si>
    <t>19-002</t>
  </si>
  <si>
    <t>19-003</t>
  </si>
  <si>
    <t>20-001</t>
  </si>
  <si>
    <t>20-002</t>
  </si>
  <si>
    <t>21-001</t>
  </si>
  <si>
    <t>21-002</t>
  </si>
  <si>
    <t>21-003</t>
  </si>
  <si>
    <t>21-004</t>
  </si>
  <si>
    <t>21-005</t>
  </si>
  <si>
    <t>21-006</t>
  </si>
  <si>
    <t>21-007</t>
  </si>
  <si>
    <t>21-008</t>
  </si>
  <si>
    <t>21-009</t>
  </si>
  <si>
    <t>21-010</t>
  </si>
  <si>
    <t>21-011</t>
  </si>
  <si>
    <t>21-012</t>
  </si>
  <si>
    <t>22-001</t>
  </si>
  <si>
    <t>22-002</t>
  </si>
  <si>
    <t>22-003</t>
  </si>
  <si>
    <t>23-001</t>
  </si>
  <si>
    <t>23-002</t>
  </si>
  <si>
    <t>24-001</t>
  </si>
  <si>
    <t>24-002</t>
  </si>
  <si>
    <t>24-003</t>
  </si>
  <si>
    <t>25-001</t>
  </si>
  <si>
    <t>25-002</t>
  </si>
  <si>
    <t>25-003</t>
  </si>
  <si>
    <t>25-004</t>
  </si>
  <si>
    <t>25-005</t>
  </si>
  <si>
    <t>25-006</t>
  </si>
  <si>
    <t>25-007</t>
  </si>
  <si>
    <t>25-008</t>
  </si>
  <si>
    <t>25-009</t>
  </si>
  <si>
    <t>25-010</t>
  </si>
  <si>
    <t>25-011</t>
  </si>
  <si>
    <t>25-012</t>
  </si>
  <si>
    <t>25-013</t>
  </si>
  <si>
    <t>25-014</t>
  </si>
  <si>
    <t>25-015</t>
  </si>
  <si>
    <t>25-016</t>
  </si>
  <si>
    <t>25-017</t>
  </si>
  <si>
    <t>25-018</t>
  </si>
  <si>
    <t>25-019</t>
  </si>
  <si>
    <t>25-020</t>
  </si>
  <si>
    <t>25-021</t>
  </si>
  <si>
    <t>25-022</t>
  </si>
  <si>
    <t>25-023</t>
  </si>
  <si>
    <t>25-024</t>
  </si>
  <si>
    <t>26-001</t>
  </si>
  <si>
    <t>26-002</t>
  </si>
  <si>
    <t>26-003</t>
  </si>
  <si>
    <t>26-004</t>
  </si>
  <si>
    <t>26-005</t>
  </si>
  <si>
    <t>26-006</t>
  </si>
  <si>
    <t>26-007</t>
  </si>
  <si>
    <t>26-008</t>
  </si>
  <si>
    <t>26-009</t>
  </si>
  <si>
    <t>26-010</t>
  </si>
  <si>
    <t>26-011</t>
  </si>
  <si>
    <t>26-012</t>
  </si>
  <si>
    <t>26-013</t>
  </si>
  <si>
    <t>26-014</t>
  </si>
  <si>
    <t>26-015</t>
  </si>
  <si>
    <t>26-016</t>
  </si>
  <si>
    <t>26-017</t>
  </si>
  <si>
    <t>26-018</t>
  </si>
  <si>
    <t>26-019</t>
  </si>
  <si>
    <t>26-020</t>
  </si>
  <si>
    <t>26-021</t>
  </si>
  <si>
    <t>26-022</t>
  </si>
  <si>
    <t>26-023</t>
  </si>
  <si>
    <t>26-024</t>
  </si>
  <si>
    <t>26-025</t>
  </si>
  <si>
    <t>26-026</t>
  </si>
  <si>
    <t>26-027</t>
  </si>
  <si>
    <t>26-028</t>
  </si>
  <si>
    <t>26-029</t>
  </si>
  <si>
    <t>27-001</t>
  </si>
  <si>
    <t>27-002</t>
  </si>
  <si>
    <t>27-003</t>
  </si>
  <si>
    <t>27-004</t>
  </si>
  <si>
    <t>27-005</t>
  </si>
  <si>
    <t>27-006</t>
  </si>
  <si>
    <t>27-007</t>
  </si>
  <si>
    <t>27-008</t>
  </si>
  <si>
    <t>27-009</t>
  </si>
  <si>
    <t>D.1.4.2 Vytápění</t>
  </si>
  <si>
    <t>Izolace</t>
  </si>
  <si>
    <t>Izolace na bázi polyethylenu s povrchovou úpravou Al fólií pro měděné potrubí  15x1, tloušťka 30 mm vč. montáže</t>
  </si>
  <si>
    <t>Izolace na bázi polyethylenu s povrchovou úpravou Al fólií pro měděné potrubí  18x1, tloušťka 30 mm vč. montáže</t>
  </si>
  <si>
    <t>Izolace na bázi polyethylenu s povrchovou úpravou Al fólií pro měděné potrubí  22x1, tloušťka 30 mm vč. montáže</t>
  </si>
  <si>
    <t>Izolace na bázi polyethylenu s povrchovou úpravou Al fólií pro měděné potrubí  28x1, tloušťka 40 mm vč. montáže</t>
  </si>
  <si>
    <t>Izolace na bázi polyethylenu s povrchovou úpravou Al fólií pro měděné potrubí  35x1,5, tloušťka 40 mm vč. montáže</t>
  </si>
  <si>
    <t>Izolace na bázi polyethylenu s povrchovou úpravou Al fólií pro měděné potrubí  42x1,5, tloušťka 40 mm vč. montáže</t>
  </si>
  <si>
    <t>Izolace na bázi polyethylenu s povrchovou úpravou Al fólií pro měděné potrubí  54x1,5, tloušťka 40 mm vč. montáže</t>
  </si>
  <si>
    <t>Izolace na bázi minerální vlny s povrchovou úpravou Al fólií pro DN50 tloušťka 50 mm vč. montáže</t>
  </si>
  <si>
    <t>Izolace na bázi minerální vlny s povrchovou úpravou Al fólií pro DN80 tloušťka 60 mm vč. montáže</t>
  </si>
  <si>
    <t>Izolace na bázi minerální vlny s povrchovou úpravou Al fólií pro sdružený rozdělovač a sběrač tloušťka 60mm vč.montáže</t>
  </si>
  <si>
    <t>Potrubí</t>
  </si>
  <si>
    <t>Potrubí z trubek měděných 15x1 vč. ohybů, tvarovek a konstrukcí</t>
  </si>
  <si>
    <t>Potrubí z trubek měděných 18x1 vč. ohybů, tvarovek a konstrukcí</t>
  </si>
  <si>
    <t>Potrubí z trubek měděných 22x1 vč. ohybů, tvarovek a konstrukcí</t>
  </si>
  <si>
    <t>Potrubí z trubek měděných 28x1 vč. ohybů, tvarovek a konstrukcí</t>
  </si>
  <si>
    <t>Potrubí z trubek měděných 35x1,5 vč. ohybů, tvarovek a konstrukcí</t>
  </si>
  <si>
    <t>Potrubí z trubek měděných 42x1,5 vč. ohybů, tvarovek a konstrukcí</t>
  </si>
  <si>
    <t>Potrubí z trubek měděných 54x1,5 vč. ohybů, tvarovek a konstrukcí</t>
  </si>
  <si>
    <t>Potrubí ocelové závitové bezešvé běžné nízkotlaké DN 50 vč. ohybů, tvarovek a konstrukcí</t>
  </si>
  <si>
    <t>Potrubí ocelové hladké bezešvé běžné nízkotlaké D 89x3,5 vč. ohybů, tvarovek a konstrukcí</t>
  </si>
  <si>
    <t>Zkouška těsnosti potrubí měděné do 35x1,5</t>
  </si>
  <si>
    <t>Zkouška těsnosti potrubí měděné přes 35x1,5 do 64x2,0</t>
  </si>
  <si>
    <t>Zkouška těsnosti potrubí ocelové závitové do DN 50</t>
  </si>
  <si>
    <t>Zkouška těsnosti potrubí ocelové hladké přes D 60,3/2,9 do D 89/5,0</t>
  </si>
  <si>
    <t>Nátěr základní potrubí ocelového do DN50</t>
  </si>
  <si>
    <t>Nátěr základní potrubí ocelového nad DN50 do DN100</t>
  </si>
  <si>
    <t>Přesun hmot procentní pro rozvody potrubí v objektech do 25 m</t>
  </si>
  <si>
    <t xml:space="preserve">Montáž potrubí měděného do Js 54x1,5 vč. tvarovek </t>
  </si>
  <si>
    <t xml:space="preserve">Montáž potrubí ocelového do DN100 vč. tvarovek </t>
  </si>
  <si>
    <t>Armatury</t>
  </si>
  <si>
    <t>Montáž armatury závitové s jedním resp. dvěma závity do G 2</t>
  </si>
  <si>
    <t>Montáž armatury závitové s třemi závity do G 2</t>
  </si>
  <si>
    <t>Montáž armatury přírubové s dvěma přírubami do DN150</t>
  </si>
  <si>
    <t>Kohout kulový přímý G 1/2 PN 10 do 185°C vnitřní závit</t>
  </si>
  <si>
    <t>Kohout kulový přímý G 3/4 PN 10 do 185°C vnitřní závit</t>
  </si>
  <si>
    <t>Kohout kulový přímý G 1 PN 10 do 185°C vnitřní závit</t>
  </si>
  <si>
    <t>Kohout kulový přímý G 1 1/4 PN 10 do 185°C vnitřní závit</t>
  </si>
  <si>
    <t>Kohout kulový přímý G 2 PN 10 do 185°C vnitřní závit</t>
  </si>
  <si>
    <t>Kohout kulový s filtrem přímý G 1/2 PN 10 do 185°C vnitřní závit</t>
  </si>
  <si>
    <t>Kohout kulový s filtrem přímý G 1 PN 10 do 185°C vnitřní závit</t>
  </si>
  <si>
    <t>Klapka mezipřírubová uzavírací DN 80 PN 16 do 120°C s pákou</t>
  </si>
  <si>
    <t>Kohout plnící a vypouštěcí G 3/8 PN 10 do 110°C závitový</t>
  </si>
  <si>
    <t>Filtr závitový přímý G 1 PN 16 do 130°C s vnitřními závity</t>
  </si>
  <si>
    <t>Filtr závitový přímý G 5/4 PN 16 do 130°C s vnitřními závity</t>
  </si>
  <si>
    <t>Filtr závitový přímý G 2 PN 16 do 130°C s vnitřními závity</t>
  </si>
  <si>
    <t>Ventil závitový zpětný přímý G 3/4 PN 16 do 110°C</t>
  </si>
  <si>
    <t>Ventil závitový zpětný přímý G 1 PN 16 do 110°C</t>
  </si>
  <si>
    <t>Ventil závitový zpětný přímý G 5/4 PN 16 do 110°C</t>
  </si>
  <si>
    <t>Ventil závitový zpětný přímý G 2 PN 16 do 110°C</t>
  </si>
  <si>
    <t>Ventil závitový regulační přímý G 3/8 PN 20 do 100°C vyvažovací s vypouštěním</t>
  </si>
  <si>
    <t>Ventil závitový regulační přímý G 3/4 PN 20 do 100°C vyvažovací s vypouštěním</t>
  </si>
  <si>
    <t>Ventil závitový regulační přímý G 1 PN 20 do 100°C vyvažovací s vypouštěním</t>
  </si>
  <si>
    <t>Ventil závitový regulační přímý G 2 PN 20 do 100°C vyvažovací s vypouštěním</t>
  </si>
  <si>
    <t>Ventil závitový přímý G 1/2 PN 20 do 100°C automatický vyvažovací a regulační s regulací diferenčního tlaku, s vypouštěním</t>
  </si>
  <si>
    <t>Ventil závitový přímý G 3/4 PN 20 do 100°C automatický vyvažovací a regulační s regulací diferenčního tlaku, s vypouštěním</t>
  </si>
  <si>
    <t>Ventil závitový odvzdušňovací G 1/2 PN 14 do 120°C automatický</t>
  </si>
  <si>
    <t>Regulační radiátorové šroubení s možností uzavírání a vypouštění DN15</t>
  </si>
  <si>
    <t>Tlakoměr s pevným stonkem a zpětnou klapkou tlak 0-6 bar průměr 50 mm spodní připojení</t>
  </si>
  <si>
    <t>Termomanometr tlak 0-4 bar, 0-120 °C, zadní připojení</t>
  </si>
  <si>
    <t>Teploměr technický s pevným stonkem a jímkou zadní připojení průměr 63 mm délky 50 mm</t>
  </si>
  <si>
    <t>Otopná tělesa</t>
  </si>
  <si>
    <t>Ocelové deskové otopné těleso typ 11, výška 300 mm, délka 1200 mm</t>
  </si>
  <si>
    <t>Ocelové deskové otopné těleso typ 11, výška 300 mm, délka 1600 mm</t>
  </si>
  <si>
    <t>Ocelové deskové otopné těleso typ 11, výška 300 mm, délka 1800 mm</t>
  </si>
  <si>
    <t>Ocelové deskové otopné těleso typ 11, výška 300 mm, délka 2000 mm</t>
  </si>
  <si>
    <t>Ocelové deskové otopné těleso typ 21, výška 300 mm, délka 1600 mm</t>
  </si>
  <si>
    <t>Ocelové deskové otopné těleso typ 21, výška 300 mm, délka 1800 mm</t>
  </si>
  <si>
    <t>Ocelové deskové otopné těleso typ 21, výška 300 mm, délka 2000 mm</t>
  </si>
  <si>
    <t>Ocelové deskové otopné těleso typ 21, výška 144 mm, délka 1600 mm</t>
  </si>
  <si>
    <t>Ocelové deskové otopné těleso typ 21, výška 900 mm, délka 1800 mm</t>
  </si>
  <si>
    <t>Montáž otopného tělesa ocelového deskového</t>
  </si>
  <si>
    <t>Ostatní</t>
  </si>
  <si>
    <t>Sdružený rozdělovač topných okruhů pro 4 okruhy vč. montáže</t>
  </si>
  <si>
    <t>soubor</t>
  </si>
  <si>
    <t>Čerpadlo s elektronickou regulací otáček 5,1 m3/h, 60 kPa, elektromotor 160 W, např. Grundfos Magna3 25-100 vč. montáže</t>
  </si>
  <si>
    <t>Čerpadlo s elektronickou regulací otáček 2,2 m3/h, 50 kPa, elektromotor 64 W, např. Grundfos Magna3 25-80 vč. montáže</t>
  </si>
  <si>
    <t>Čerpadlo s elektronickou regulací otáček 1,5 m3/h, 40 kPa, elektromotor 34 W, např. Grundfos Alpha2 25-80 vč. montáže</t>
  </si>
  <si>
    <t>Čerpadlo s elektronickou regulací otáček 0,8 m3/h, 20 kPa, elektromotor 18 W, např. Grundfos Alpha2 15-40 vč. montáže</t>
  </si>
  <si>
    <t>Požární izolace prostupů konstrukcemi tvořícími požární úsek</t>
  </si>
  <si>
    <t>Orientační štítky vč. montáže</t>
  </si>
  <si>
    <t>Topná zkouška</t>
  </si>
  <si>
    <t>hod</t>
  </si>
  <si>
    <t>Ostatní náklady</t>
  </si>
  <si>
    <t>Vedlejší a ostatní náklady</t>
  </si>
  <si>
    <t>1-ZS</t>
  </si>
  <si>
    <t>Zařízení staveniště</t>
  </si>
  <si>
    <t>ZS-001</t>
  </si>
  <si>
    <t>Zařízení staveniště - zřízení, provoz, odstranění - položka obsahuje veškeré náklady zařízení staveniště, které nejsou uvedeny zvlášť</t>
  </si>
  <si>
    <t>2-PP</t>
  </si>
  <si>
    <t>Projektové práce</t>
  </si>
  <si>
    <t>PP-001</t>
  </si>
  <si>
    <t>Dopracování dokumentace pro provádění stavby</t>
  </si>
  <si>
    <t>PP-002</t>
  </si>
  <si>
    <t>Dokumentace skutečného provedení stavby</t>
  </si>
  <si>
    <t>3-GP</t>
  </si>
  <si>
    <t>Geodetické práce</t>
  </si>
  <si>
    <t>GP-001</t>
  </si>
  <si>
    <t>Geodetické práce dodavatele</t>
  </si>
  <si>
    <t>položka obsahuje: Vybudování zařízení staveniště (nutného pro výkon činnosti zhotovitele a jeho subdodavatelů - vybavení staveniště, jeho oplocení, připojení na inženýrské sítě, zabezpečení staveniště), stroje a zařízení, zvedací mechanismy, označení stavby), stroje a zařízení, zvedací mechanismy, označení stavby, provozní náklady (spotřeba energií, ostraha, nájmy, poplatky, údržba), včetně průběžného a závěrečného úklidu stavby, vyklizení staveniště (včetně vybourání a odvozu veškerého zařízení, uvedení do původního stavu)</t>
  </si>
  <si>
    <t>Dopracování DPS v celém rozsahu s konkrétními výrobky a materiály zhotovitele, zpracování podmínek stavebního povolení, případně jiných rozhodnutí a povolení</t>
  </si>
  <si>
    <t>digitální i tištěná forma v požadovaném počtu paré</t>
  </si>
  <si>
    <t>Objekty celkem</t>
  </si>
  <si>
    <t>Vedlejší a ostatní náklady celkem</t>
  </si>
  <si>
    <t xml:space="preserve">Při vyplňování soupisu prací je nutné respektovat dále uvedené pokyny: </t>
  </si>
  <si>
    <t>1) Při zpracování nabídky je nutné využít všech částí (dílů) projektu pro výběr zhotovitele, tj. technické zprávy, seznamu pozic, všech výkresů, tabulek a specifikací materiálů.</t>
  </si>
  <si>
    <t>3) Součástí cen položek je i zřízení uzemnění jednotlivých zařízení, potrubí, armatur, apod. Pokud není vykázáno zvlášť.</t>
  </si>
  <si>
    <t>4) Součástí nabídkové ceny musí být i inženýrská činnost zhotovitele, komplexní zkoušky, včetně zkušebního provozu a zaregulování,  včetně nákladů na spotřebu energií, kompletační a koordinační činnost, pojištění stavby, provozní řády, včetně zásahové dokumentace, návodů na obsluhu, potvrzení o shodě, apod. Pokud nejsou v PS nebo SO vykázány tyto náklady ve zvláštní položce, musejí být rozpuštěny do nabídkových cen ostatních položek a nebudou zvlášť hrazeny.</t>
  </si>
  <si>
    <t xml:space="preserve">5) Každá uchazečem vyplněná položka musí obsahovat veškeré technicky a logicky dovoditélné součásti dodávky a montáže. </t>
  </si>
  <si>
    <t xml:space="preserve">6) Dodávky a montáže uvedené v nabídce musí být, včetně veškerého souvisejícího doplňkového, podružného a montážního materiálu, tak, aby celé zařízení bylo funkční a splňovalo všechny předpisy, které se na ně vztahují  (např. hmoždinky, šrouby, upevňovací prvky, návlečky, popisky, štítky, apod)  </t>
  </si>
  <si>
    <t>7) V průběhu provádění prací budou respektovány všechny příslušné platné předpisy a požadavky BOZP. Náklady vyplývající z jejich dodržení jsou součástí jednotkových cen a nebudou zvlášť hrazeny.</t>
  </si>
  <si>
    <t>8) Označení výrobků konkrétním výrobcem v projektu vyjadřuje standard požadované kvality. Pokud uchazeč nabídne produkt od jiného výrobce je povinen dodržet standard technických parametrů a vzhledu a zároveň, přejímá odpovědnost za správnost náhrady a koordinaci se všemi navazujícími profesemi.</t>
  </si>
  <si>
    <t>Martin Kubíček</t>
  </si>
  <si>
    <t>2) Součástí nabídkové ceny musí být veškeré náklady, aby cena byla konečná a zahrnovala celou dodávku a montáž, včetně přesunu hmot, lešení, pomocné konstrukce, zvedací mechanismy, ochranná opatření a konstrukce, povinné zkoušky, vzorky, atesty, apod.  (pokud není uvedeno zvlášť).</t>
  </si>
  <si>
    <t>vymalování všech místností, 1505+1383+1153+1295+1244+879</t>
  </si>
  <si>
    <t>Dodávka dlažby keramické - nová podlaha v bufetu</t>
  </si>
  <si>
    <t>Dodávka dlažby keramické - stávající podlahy</t>
  </si>
  <si>
    <t>bufet 6,2 m2</t>
  </si>
  <si>
    <t>1.NP-5.NP : 14,7+27,1+19,8+31,3+31,4</t>
  </si>
  <si>
    <t>1.NP-5.NP : 45,5+58,7+55,5+72,6+58,0+50,4(bufet)</t>
  </si>
  <si>
    <t>1.NP-5.NP : (153,1-45,5)+(189,1-58,7)+(163,8-55,5)+(191,2-72,6)+(186,4-58,0)</t>
  </si>
  <si>
    <t>Zpětná montáž konstrukce zvýšené podlahy (dřevovlák. desky)</t>
  </si>
  <si>
    <t>Doplnění konstrukce zvýšené podlahy (dřevovlák. desky+ ocel kce) - včetně dodávky materiálu</t>
  </si>
  <si>
    <t>podstupnice + otvor v podlaze</t>
  </si>
  <si>
    <t>Demontáž lepených koberců, vč. odvozu a likvidace</t>
  </si>
  <si>
    <t>Demontáž dlažby keramické - nová podlaha v bufetu, vč. odvozu a likvidace</t>
  </si>
  <si>
    <t>Demontáž dlažby keramické - stávající podlahy, vč. odvozu a likvidace</t>
  </si>
  <si>
    <t>Demontáž obkladu keramického - WC,kuchyňky,bufet - nové stěny a stěny dotčené rozvody ZTI, vč. odvozu a likvidace</t>
  </si>
  <si>
    <t>Demontáž obkladu keramického - WC,kuchyňky,bufet - stávající stěny nedotčené rozvody ZTI, vč. odvozu a likvidace</t>
  </si>
  <si>
    <t>Montáž obkladu keramického - WC,kuchyňky,bufet - nové stěny a stěny dotčené rozvody ZTI</t>
  </si>
  <si>
    <t>Montáž obkladu keramického - WC,kuchyňky,bufet - stávající stěny nedotčené rozvody ZTI</t>
  </si>
  <si>
    <t>Dodávka obkladu keramického - WC,kuchyňky,bufet - nové stěny a stěny dotčené rozvody ZTI</t>
  </si>
  <si>
    <t>Dodávka obkladu keramického - WC,kuchyňky,bufet - stávající stěny nedotčené rozvody ZTI</t>
  </si>
  <si>
    <t>Montáž dlažby keramické - nová podlaha v bufetu, vč. soklu</t>
  </si>
  <si>
    <t>Montáž dlažby keramické - stávající podlahy, vč. soklu</t>
  </si>
  <si>
    <t>77199001a</t>
  </si>
  <si>
    <t>77199001b</t>
  </si>
  <si>
    <t>77199001c</t>
  </si>
  <si>
    <t>77150001a</t>
  </si>
  <si>
    <t>77150001b</t>
  </si>
  <si>
    <t>77150001c</t>
  </si>
  <si>
    <t>7710001a</t>
  </si>
  <si>
    <t>7710001b</t>
  </si>
  <si>
    <t>7710001c</t>
  </si>
  <si>
    <t>781411001a</t>
  </si>
  <si>
    <t>781411001b</t>
  </si>
  <si>
    <t>78199001a</t>
  </si>
  <si>
    <t>78199001b</t>
  </si>
  <si>
    <t>7810001a</t>
  </si>
  <si>
    <t>7810001b</t>
  </si>
  <si>
    <t>Vybourání dveří, včetně rámu, vč. odvozu a likvidace</t>
  </si>
  <si>
    <t>Nové požární dveře (dřevo) - EI30DP3-SmC, 700/1970, dodávka a montáž vč. ocelové zárubeně a ostatních dveřních doplňků (samozavírač, kování, zarážka, apod.)</t>
  </si>
  <si>
    <t>Demontáž konstrukce zvýšené podlahy (dřevovlák. desky), vč. odvozu a likvidace</t>
  </si>
  <si>
    <t>Venkovní kondenzační jednotka; Qch=22,4kW; Qt=25,0kW, Ne(chlazení)=6,12kW; Ne(topení)=6,22kW; 400V; vč. nosného rámu; regulace bude dodávkou MaR
zařízení umožňuje ekvitermní řízení vypařovácí teploty v rozsahu 6°C až 16°C
- systém je napojen na záložní zdroj
referenční standart: Daikin RXYSQ-8TY1</t>
  </si>
  <si>
    <t>XVII.8</t>
  </si>
  <si>
    <t>XVII.9</t>
  </si>
  <si>
    <t>1.08a_2.NP</t>
  </si>
  <si>
    <t>1.09a_2.NP</t>
  </si>
  <si>
    <t>Vyčištění distribučních elementů, např. tlakovým vzduchem; vč. prostoru zázemí občerstvení</t>
  </si>
  <si>
    <t>D.1.4.3  ZTI</t>
  </si>
  <si>
    <t>WC kombi vč.nádržky a vario odpadu</t>
  </si>
  <si>
    <t>WC sedátko s poklopem pro kombi WC</t>
  </si>
  <si>
    <t>Pisoár s ručním splachováním</t>
  </si>
  <si>
    <t xml:space="preserve">Umyvadlo </t>
  </si>
  <si>
    <t>Umyvadlový sifon</t>
  </si>
  <si>
    <t>Umyvadlová stojánková baterie páková s výpustí</t>
  </si>
  <si>
    <t>Výlevka stojící vč.mřížky</t>
  </si>
  <si>
    <t>Nástěnná dřezová baterie (k výlevce)</t>
  </si>
  <si>
    <t>Dřez</t>
  </si>
  <si>
    <t>Dřezová stojánková baterie páková</t>
  </si>
  <si>
    <t>Demontáž WC</t>
  </si>
  <si>
    <t>Demontáž umyvadla</t>
  </si>
  <si>
    <t>Demontáž dřezu</t>
  </si>
  <si>
    <t>Demontáž výlevky</t>
  </si>
  <si>
    <t>Demontáž pisoáru</t>
  </si>
  <si>
    <t>Zařizovací předměty</t>
  </si>
  <si>
    <t>HT potrubí DN40 vč.kolen a odboček</t>
  </si>
  <si>
    <t>Sifon pro odvod kondenzátu DN40</t>
  </si>
  <si>
    <t>Podomítkový pračkový zápachový uzávěr HL405 (myčka)</t>
  </si>
  <si>
    <t>Zkoušky těsnosti, revizní zprávy atd.</t>
  </si>
  <si>
    <t>Demontáž potrubí z plastových trubek do DN100</t>
  </si>
  <si>
    <t>Demontáž zápachových uzávěrek do DN70</t>
  </si>
  <si>
    <t>Kanalizace</t>
  </si>
  <si>
    <t>Izolace pro potrubí tl.13 mm; DN15</t>
  </si>
  <si>
    <t>Izolace pro potrubí tl.13 mm; DN20</t>
  </si>
  <si>
    <t>Izolace pro potrubí tl.13 mm; DN25</t>
  </si>
  <si>
    <t>Izolace pro potrubí tl.13 mm; DN50</t>
  </si>
  <si>
    <t>Izolace pro potrubí tl.20 mm; DN15</t>
  </si>
  <si>
    <t>Izolace pro potrubí tl.20 mm; DN20</t>
  </si>
  <si>
    <t>Izolace pro potrubí tl.30 mm; DN25</t>
  </si>
  <si>
    <t>Izolace pro potrubí tl.9 mm; DN65</t>
  </si>
  <si>
    <t>Kulový kohout DN50</t>
  </si>
  <si>
    <t>Kulový kohout DN25</t>
  </si>
  <si>
    <t>Kulový kohout DN20</t>
  </si>
  <si>
    <t>Kulový kohout DN15</t>
  </si>
  <si>
    <t xml:space="preserve">Redukční ventil DN50 </t>
  </si>
  <si>
    <t>Vypouštěcí kohout DN20</t>
  </si>
  <si>
    <t>Filtr DN25</t>
  </si>
  <si>
    <t>Přírubová zpětná klapka DN50</t>
  </si>
  <si>
    <t>Zpětná klapka DN25</t>
  </si>
  <si>
    <t>Rohový ventil DN15</t>
  </si>
  <si>
    <t>Pračkový ventil se ZK20</t>
  </si>
  <si>
    <t>Pojistný ventil 0-0,6MPa DN25</t>
  </si>
  <si>
    <t>Proplach a dezinfekce vodovodu</t>
  </si>
  <si>
    <t>Tlaková zkouška vodovodu</t>
  </si>
  <si>
    <t>Prostupy stropem d=100mm</t>
  </si>
  <si>
    <t>Demontáž kovového potrubí  do DN80</t>
  </si>
  <si>
    <t>Demontáž potrubí z plastových trubek do DN25</t>
  </si>
  <si>
    <t>Demontáž baterií stojánkových</t>
  </si>
  <si>
    <t>Demontáž baterií nástěnných</t>
  </si>
  <si>
    <t>Demontáž výtokových ventilů</t>
  </si>
  <si>
    <t>Potrubí včetně tvarovek a závěsů, PN16; 20x2,8mm, DN15</t>
  </si>
  <si>
    <t>Potrubí včetně tvarovek a závěsů, PN16; 25x3,5mm, DN20</t>
  </si>
  <si>
    <t>Potrubí včetně tvarovek a závěsů, PN16; 32x4,4mm, DN25</t>
  </si>
  <si>
    <t>Potrubí včetně tvarovek a závěsů, PN16; 63x8,6mm, DN50</t>
  </si>
  <si>
    <t>Pozinkované Potrubí včetně tvarovek a závěsů, 60,3x3,65mm</t>
  </si>
  <si>
    <t>Vodovod</t>
  </si>
  <si>
    <t>12.1.2017</t>
  </si>
  <si>
    <t>D.1.4.4</t>
  </si>
  <si>
    <t>Elektro silnoproud</t>
  </si>
  <si>
    <t>MaR + Elektro</t>
  </si>
  <si>
    <t>D.1.4.5</t>
  </si>
  <si>
    <t>D.1.4.4  Elektro silnoproud</t>
  </si>
  <si>
    <t>ÚPRAVY ROZVÁDĚČE RH, pole 1 a 5</t>
  </si>
  <si>
    <t>ÚPRAVY ROZVÁDĚČE RH1.2, pole 3</t>
  </si>
  <si>
    <t>Položka představuje dodávky veškerého materiálu, montážní práce, dopravu a veškeré další nezbytné činnosti (např. zkoušky revize, apod.)
Podrobně lze stanovit potřebné dodávky a práce z dalších příloh dokumentace - technická zpráva, technická dokumentace, schéma zapojení</t>
  </si>
  <si>
    <t>Dozbrojení stávajícího rozváděče RS+1 viz.výkresová část 017</t>
  </si>
  <si>
    <t>Kabel typu "V" B2ca s1d1 J 5x2,5</t>
  </si>
  <si>
    <t>Kabel typu "V" B2ca s1d1 J 5x4</t>
  </si>
  <si>
    <t>Kabel typu "V" B2ca s1d1 2x2x1</t>
  </si>
  <si>
    <t>Kabel typu CYKY J 3x2,5</t>
  </si>
  <si>
    <t>Kabelová trasa, konstrukce s třídou funkčnosti P45-R, kabelový rošt 200mm, včetně příslušenství - spojky, rohové profily vnitřní a vnější, závěsy atd. - komplet + uchycení kabelů pomocí třmenových příchytek vícenásobných (jednoduchá, dvojnásobná, trojnásobná) po 0,3m - započítáno v této položce</t>
  </si>
  <si>
    <t>Kabelová trubková příchytka pro jednotlivé kabely P45-R nad podhledem</t>
  </si>
  <si>
    <t>Práce na stávajícím zařízení</t>
  </si>
  <si>
    <t>Montážní mechanizmy</t>
  </si>
  <si>
    <t>kompl</t>
  </si>
  <si>
    <t>Požární těsnění INTUMEX tmel MA,MW</t>
  </si>
  <si>
    <t>Stavební přípomoce - průrazy, vrtání</t>
  </si>
  <si>
    <t>Typové tlačítko TOTAL STOP</t>
  </si>
  <si>
    <t>Typové tlačítko CENTRAL STOP</t>
  </si>
  <si>
    <t>Zásuvka jednonásobná pro zapuštěnou montáž 230V/16A, IP20</t>
  </si>
  <si>
    <t>Demontáž stávajících napájecích kabelů k požárním ventilátorů a ovládacích kabelů k požárním tlačítkům</t>
  </si>
  <si>
    <t>Typové dvoj-tlačítko pro dálk. ovládaní požárních ventilátorů</t>
  </si>
  <si>
    <t xml:space="preserve">napájení a ovládání požárních ventilátorů a TOTAL, CENTRAL STOP dle výkresové části 008-016 </t>
  </si>
  <si>
    <t xml:space="preserve">napájení zásuvkového vývodu dle výkresové části 011 </t>
  </si>
  <si>
    <t xml:space="preserve">kabelová trasa pro napájení a ovládání požárních ventilátorů a TOTAL, CENTRAL STOP dle výkresové části 008-016 </t>
  </si>
  <si>
    <t>dozbrrojení stávajícího rozváděče RS+1, zapojení stávajících požárních tlačítek atd.</t>
  </si>
  <si>
    <t>Použití lešení pro montáž elektroinstalace</t>
  </si>
  <si>
    <t>Utěsnění kabelových prostupů na rozhraní požárních úseků</t>
  </si>
  <si>
    <t>Průrazy pro novou kabelovou trasu, demontáž a opětovná montáž podhledů atd.</t>
  </si>
  <si>
    <t>umístění koncových prvků v prostoru velína v.č.010</t>
  </si>
  <si>
    <t>umístění koncových prvků v prostoru kuchyňky v.č.011</t>
  </si>
  <si>
    <t>demontáž stávajícíc kbaleáže od napájecích rozváděčů ke koncovým prvkům nad podhledem, v šachtě</t>
  </si>
  <si>
    <t>SOUPIS PRACÍ</t>
  </si>
  <si>
    <t>Silnoproud</t>
  </si>
  <si>
    <t>4.26</t>
  </si>
  <si>
    <t>Flexobilní tlumič hluku Ø200, L=1000
referenční standart: Sonoultra 200/25</t>
  </si>
  <si>
    <t>4.27</t>
  </si>
  <si>
    <t>Odvodní vyústka 325x225</t>
  </si>
  <si>
    <t>Flexi potrubí Ø200
referenční standart: Sonoflex 200</t>
  </si>
  <si>
    <t>Stavební a montážní přípomoce</t>
  </si>
  <si>
    <t>SU-012</t>
  </si>
  <si>
    <t>Demontáž potrubí měděného do 35x1 vč. tvarovek a konstrukcí, vč. odvozu a recyklace</t>
  </si>
  <si>
    <t>Demontáž potrubí plastového do dn 63 vč. tvarovek a konstrukcí, vč. odvozu a recyklace</t>
  </si>
  <si>
    <t>Demontáž tepelné izolace potrubí na bázi polyethylenu vč. odvozu a recyklace</t>
  </si>
  <si>
    <t>Demontáž konvektorových lišt vč. armatur a přípojek</t>
  </si>
  <si>
    <t>Demontáž otopného tělesa vč. armatur a přípojek</t>
  </si>
  <si>
    <t>Demontáž patrového rozdělovače a sběrače vč. čerpadel, armatur, konstrukcí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</si>
</sst>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&quot; Kč&quot;;[Red]\-#,##0&quot; Kč&quot;"/>
    <numFmt numFmtId="168" formatCode="#,##0.00&quot; Kč&quot;;[Red]\-#,##0.00&quot; Kč&quot;"/>
    <numFmt numFmtId="169" formatCode="_-* #,##0\ _K_č_-;\-* #,##0\ _K_č_-;_-* &quot;- &quot;_K_č_-;_-@_-"/>
    <numFmt numFmtId="170" formatCode="_-* #,##0.00\ _K_č_-;\-* #,##0.00\ _K_č_-;_-* \-??\ _K_č_-;_-@_-"/>
    <numFmt numFmtId="171" formatCode="_-* #,##0&quot; Kč&quot;_-;\-* #,##0&quot; Kč&quot;_-;_-* &quot;- Kč&quot;_-;_-@_-"/>
    <numFmt numFmtId="172" formatCode="_-* #,##0.00&quot; Kč&quot;_-;\-* #,##0.00&quot; Kč&quot;_-;_-* \-??&quot; Kč&quot;_-;_-@_-"/>
    <numFmt numFmtId="173" formatCode="#,##0;[Red]\-#,##0"/>
    <numFmt numFmtId="174" formatCode="_-* #,##0_-;\-* #,##0_-;_-* \-_-;_-@_-"/>
    <numFmt numFmtId="175" formatCode="_-* #,##0.00_-;\-* #,##0.00_-;_-* \-??_-;_-@_-"/>
    <numFmt numFmtId="176" formatCode="_-\Ł* #,##0_-;&quot;-Ł&quot;* #,##0_-;_-\Ł* \-_-;_-@_-"/>
    <numFmt numFmtId="177" formatCode="_-\Ł* #,##0.00_-;&quot;-Ł&quot;* #,##0.00_-;_-\Ł* \-??_-;_-@_-"/>
    <numFmt numFmtId="178" formatCode="#,##0;\-#,##0"/>
    <numFmt numFmtId="179" formatCode="#,##0.000;\-#,##0.000"/>
    <numFmt numFmtId="180" formatCode="#,##0.00;\-#,##0.00"/>
    <numFmt numFmtId="181" formatCode="_-* #,##0\ &quot;zł&quot;_-;\-* #,##0\ &quot;zł&quot;_-;_-* &quot;-&quot;\ &quot;zł&quot;_-;_-@_-"/>
    <numFmt numFmtId="182" formatCode="_-* #,##0\ _z_ł_-;\-* #,##0\ _z_ł_-;_-* &quot;- &quot;_z_ł_-;_-@_-"/>
    <numFmt numFmtId="183" formatCode="_-* #,##0.00\ _z_ł_-;\-* #,##0.00\ _z_ł_-;_-* \-??\ _z_ł_-;_-@_-"/>
    <numFmt numFmtId="184" formatCode="_-* #,##0.00&quot; zł&quot;_-;\-* #,##0.00&quot; zł&quot;_-;_-* \-??&quot; zł&quot;_-;_-@_-"/>
    <numFmt numFmtId="185" formatCode="_-* #,##0&quot; zł&quot;_-;\-* #,##0&quot; zł&quot;_-;_-* &quot;- zł&quot;_-;_-@_-"/>
    <numFmt numFmtId="186" formatCode="_-* #,##0&quot; z³&quot;_-;\-* #,##0&quot; z³&quot;_-;_-* &quot;- z³&quot;_-;_-@_-"/>
    <numFmt numFmtId="187" formatCode="_-* #,##0.00&quot; z³&quot;_-;\-* #,##0.00&quot; z³&quot;_-;_-* \-??&quot; z³&quot;_-;_-@_-"/>
    <numFmt numFmtId="188" formatCode="#,##0.000000"/>
    <numFmt numFmtId="189" formatCode="#,##0.00000"/>
    <numFmt numFmtId="190" formatCode="0&quot;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¥€-2]\ #\ ##,000_);[Red]\([$€-2]\ #\ ##,000\)"/>
    <numFmt numFmtId="195" formatCode="_ * #,##0_ ;_ * \-#,##0_ ;_ * \-_ ;_ @_ "/>
    <numFmt numFmtId="196" formatCode="_ * #,##0.00_ ;_ * \-#,##0.00_ ;_ * \-??_ ;_ @_ "/>
    <numFmt numFmtId="197" formatCode="_ &quot;Fr. &quot;* #,##0_ ;_ &quot;Fr. &quot;* \-#,##0_ ;_ &quot;Fr. &quot;* \-_ ;_ @_ "/>
    <numFmt numFmtId="198" formatCode="_ &quot;Fr. &quot;* #,##0.00_ ;_ &quot;Fr. &quot;* \-#,##0.00_ ;_ &quot;Fr. &quot;* \-??_ ;_ @_ "/>
    <numFmt numFmtId="199" formatCode="#,##0.0000"/>
    <numFmt numFmtId="200" formatCode="#"/>
    <numFmt numFmtId="201" formatCode="####;\-####"/>
    <numFmt numFmtId="202" formatCode="#,##0.0000000"/>
    <numFmt numFmtId="203" formatCode="#,##0.00000000"/>
  </numFmts>
  <fonts count="54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Helv"/>
      <family val="0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 CE"/>
      <family val="2"/>
    </font>
    <font>
      <b/>
      <sz val="24"/>
      <name val="Tahoma"/>
      <family val="2"/>
    </font>
    <font>
      <sz val="11"/>
      <color indexed="20"/>
      <name val="Calibri"/>
      <family val="2"/>
    </font>
    <font>
      <sz val="10"/>
      <color indexed="16"/>
      <name val="Arial CE"/>
      <family val="2"/>
    </font>
    <font>
      <b/>
      <sz val="11"/>
      <color indexed="9"/>
      <name val="Calibri"/>
      <family val="2"/>
    </font>
    <font>
      <sz val="8"/>
      <color indexed="8"/>
      <name val=".HelveticaLightTTE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4"/>
      <name val="Tahom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2"/>
    </font>
    <font>
      <b/>
      <u val="single"/>
      <sz val="8"/>
      <color indexed="10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6"/>
      <name val="Arial"/>
      <family val="2"/>
    </font>
    <font>
      <b/>
      <i/>
      <sz val="14"/>
      <name val="Arial CE"/>
      <family val="2"/>
    </font>
    <font>
      <sz val="11"/>
      <name val="Arial CE"/>
      <family val="2"/>
    </font>
    <font>
      <vertAlign val="superscript"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2" borderId="0" applyProtection="0">
      <alignment/>
    </xf>
    <xf numFmtId="0" fontId="15" fillId="3" borderId="0" applyProtection="0">
      <alignment/>
    </xf>
    <xf numFmtId="0" fontId="15" fillId="4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4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4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167" fontId="13" fillId="0" borderId="0" applyFill="0" applyBorder="0" applyAlignment="0" applyProtection="0"/>
    <xf numFmtId="6" fontId="16" fillId="0" borderId="0" applyFont="0" applyFill="0" applyBorder="0" applyAlignment="0" applyProtection="0"/>
    <xf numFmtId="167" fontId="13" fillId="0" borderId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6" fontId="16" fillId="0" borderId="0" applyFont="0" applyFill="0" applyBorder="0" applyAlignment="0" applyProtection="0"/>
    <xf numFmtId="167" fontId="13" fillId="0" borderId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167" fontId="13" fillId="0" borderId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6" fontId="16" fillId="0" borderId="0" applyFont="0" applyFill="0" applyBorder="0" applyAlignment="0" applyProtection="0"/>
    <xf numFmtId="167" fontId="13" fillId="0" borderId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167" fontId="13" fillId="0" borderId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167" fontId="13" fillId="0" borderId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8" fontId="13" fillId="0" borderId="0" applyFill="0" applyBorder="0" applyAlignment="0" applyProtection="0"/>
    <xf numFmtId="8" fontId="16" fillId="0" borderId="0" applyFont="0" applyFill="0" applyBorder="0" applyAlignment="0" applyProtection="0"/>
    <xf numFmtId="168" fontId="13" fillId="0" borderId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8" fontId="16" fillId="0" borderId="0" applyFont="0" applyFill="0" applyBorder="0" applyAlignment="0" applyProtection="0"/>
    <xf numFmtId="168" fontId="13" fillId="0" borderId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168" fontId="13" fillId="0" borderId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8" fontId="16" fillId="0" borderId="0" applyFont="0" applyFill="0" applyBorder="0" applyAlignment="0" applyProtection="0"/>
    <xf numFmtId="168" fontId="13" fillId="0" borderId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168" fontId="13" fillId="0" borderId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168" fontId="13" fillId="0" borderId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0" fontId="15" fillId="4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4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4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4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2" borderId="0" applyProtection="0">
      <alignment/>
    </xf>
    <xf numFmtId="0" fontId="15" fillId="2" borderId="0" applyProtection="0">
      <alignment/>
    </xf>
    <xf numFmtId="0" fontId="15" fillId="2" borderId="0" applyProtection="0">
      <alignment/>
    </xf>
    <xf numFmtId="0" fontId="15" fillId="2" borderId="0" applyProtection="0">
      <alignment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182" fontId="13" fillId="0" borderId="0" applyFill="0" applyBorder="0" applyAlignment="0" applyProtection="0"/>
    <xf numFmtId="183" fontId="13" fillId="0" borderId="0" applyFill="0" applyBorder="0" applyAlignment="0" applyProtection="0"/>
    <xf numFmtId="184" fontId="13" fillId="0" borderId="0" applyFill="0" applyBorder="0" applyAlignment="0" applyProtection="0"/>
    <xf numFmtId="0" fontId="13" fillId="0" borderId="0">
      <alignment/>
      <protection/>
    </xf>
    <xf numFmtId="182" fontId="13" fillId="0" borderId="0" applyFill="0" applyBorder="0" applyAlignment="0" applyProtection="0"/>
    <xf numFmtId="183" fontId="13" fillId="0" borderId="0" applyFill="0" applyBorder="0" applyAlignment="0" applyProtection="0"/>
    <xf numFmtId="184" fontId="13" fillId="0" borderId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9" fontId="0" fillId="0" borderId="1">
      <alignment/>
      <protection/>
    </xf>
    <xf numFmtId="167" fontId="13" fillId="0" borderId="0" applyFill="0" applyBorder="0" applyAlignment="0" applyProtection="0"/>
    <xf numFmtId="49" fontId="0" fillId="0" borderId="2">
      <alignment/>
      <protection/>
    </xf>
    <xf numFmtId="49" fontId="0" fillId="0" borderId="1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1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1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1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1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1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1" fontId="12" fillId="0" borderId="3" applyAlignment="0">
      <protection/>
    </xf>
    <xf numFmtId="0" fontId="13" fillId="0" borderId="0" applyNumberFormat="0" applyFill="0" applyBorder="0" applyAlignment="0">
      <protection/>
    </xf>
    <xf numFmtId="0" fontId="19" fillId="0" borderId="4" applyNumberFormat="0" applyFill="0" applyAlignment="0" applyProtection="0"/>
    <xf numFmtId="169" fontId="13" fillId="0" borderId="0" applyFill="0" applyBorder="0" applyAlignment="0" applyProtection="0"/>
    <xf numFmtId="170" fontId="13" fillId="0" borderId="0" applyFill="0" applyBorder="0" applyAlignment="0" applyProtection="0"/>
    <xf numFmtId="171" fontId="13" fillId="0" borderId="0" applyFill="0" applyBorder="0" applyAlignment="0" applyProtection="0"/>
    <xf numFmtId="172" fontId="1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0" fillId="19" borderId="5">
      <alignment horizontal="center"/>
      <protection locked="0"/>
    </xf>
    <xf numFmtId="182" fontId="13" fillId="0" borderId="0" applyFill="0" applyBorder="0" applyAlignment="0" applyProtection="0"/>
    <xf numFmtId="183" fontId="13" fillId="0" borderId="0" applyFill="0" applyBorder="0" applyAlignment="0" applyProtection="0"/>
    <xf numFmtId="174" fontId="13" fillId="0" borderId="0" applyFill="0" applyBorder="0" applyAlignment="0" applyProtection="0"/>
    <xf numFmtId="175" fontId="13" fillId="0" borderId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19" borderId="5">
      <alignment horizontal="center"/>
      <protection locked="0"/>
    </xf>
    <xf numFmtId="0" fontId="24" fillId="20" borderId="6" applyNumberFormat="0" applyAlignment="0" applyProtection="0"/>
    <xf numFmtId="0" fontId="25" fillId="0" borderId="7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9" borderId="8">
      <alignment/>
      <protection locked="0"/>
    </xf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12">
      <alignment horizontal="centerContinuous"/>
      <protection locked="0"/>
    </xf>
    <xf numFmtId="0" fontId="29" fillId="21" borderId="12">
      <alignment horizontal="center"/>
      <protection locked="0"/>
    </xf>
    <xf numFmtId="0" fontId="29" fillId="21" borderId="12">
      <alignment horizontal="center"/>
      <protection locked="0"/>
    </xf>
    <xf numFmtId="4" fontId="30" fillId="19" borderId="13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33" fillId="0" borderId="0" applyAlignment="0"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3" fillId="0" borderId="0" applyAlignment="0">
      <protection locked="0"/>
    </xf>
    <xf numFmtId="0" fontId="13" fillId="0" borderId="0">
      <alignment/>
      <protection/>
    </xf>
    <xf numFmtId="0" fontId="34" fillId="0" borderId="0">
      <alignment/>
      <protection/>
    </xf>
    <xf numFmtId="0" fontId="20" fillId="19" borderId="14">
      <alignment/>
      <protection locked="0"/>
    </xf>
    <xf numFmtId="0" fontId="5" fillId="0" borderId="0" applyNumberFormat="0" applyFill="0" applyBorder="0" applyAlignment="0" applyProtection="0"/>
    <xf numFmtId="0" fontId="13" fillId="23" borderId="15" applyNumberFormat="0" applyFont="0" applyAlignment="0" applyProtection="0"/>
    <xf numFmtId="9" fontId="13" fillId="0" borderId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16" applyNumberFormat="0" applyFill="0" applyAlignment="0" applyProtection="0"/>
    <xf numFmtId="1" fontId="0" fillId="0" borderId="0">
      <alignment horizontal="center" vertical="center"/>
      <protection locked="0"/>
    </xf>
    <xf numFmtId="0" fontId="36" fillId="7" borderId="0" applyNumberFormat="0" applyBorder="0" applyAlignment="0" applyProtection="0"/>
    <xf numFmtId="0" fontId="0" fillId="0" borderId="0">
      <alignment/>
      <protection/>
    </xf>
    <xf numFmtId="0" fontId="3" fillId="24" borderId="0">
      <alignment horizontal="left"/>
      <protection/>
    </xf>
    <xf numFmtId="0" fontId="1" fillId="24" borderId="0">
      <alignment/>
      <protection/>
    </xf>
    <xf numFmtId="181" fontId="13" fillId="0" borderId="0" applyFont="0" applyFill="0" applyBorder="0" applyAlignment="0" applyProtection="0"/>
    <xf numFmtId="4" fontId="29" fillId="21" borderId="17">
      <alignment horizontal="right" vertical="center"/>
      <protection/>
    </xf>
    <xf numFmtId="0" fontId="37" fillId="0" borderId="0" applyNumberFormat="0" applyFill="0" applyBorder="0" applyAlignment="0" applyProtection="0"/>
    <xf numFmtId="0" fontId="3" fillId="0" borderId="0">
      <alignment/>
      <protection/>
    </xf>
    <xf numFmtId="164" fontId="15" fillId="0" borderId="1">
      <alignment horizontal="right" vertical="center"/>
      <protection/>
    </xf>
    <xf numFmtId="0" fontId="38" fillId="10" borderId="18" applyNumberFormat="0" applyAlignment="0" applyProtection="0"/>
    <xf numFmtId="0" fontId="39" fillId="25" borderId="18" applyNumberFormat="0" applyAlignment="0" applyProtection="0"/>
    <xf numFmtId="0" fontId="40" fillId="25" borderId="19" applyNumberFormat="0" applyAlignment="0" applyProtection="0"/>
    <xf numFmtId="0" fontId="41" fillId="0" borderId="0" applyNumberFormat="0" applyFill="0" applyBorder="0" applyAlignment="0" applyProtection="0"/>
    <xf numFmtId="185" fontId="13" fillId="0" borderId="0" applyFill="0" applyBorder="0" applyAlignment="0" applyProtection="0"/>
    <xf numFmtId="184" fontId="13" fillId="0" borderId="0" applyFill="0" applyBorder="0" applyAlignment="0" applyProtection="0"/>
    <xf numFmtId="176" fontId="13" fillId="0" borderId="0" applyFill="0" applyBorder="0" applyAlignment="0" applyProtection="0"/>
    <xf numFmtId="177" fontId="13" fillId="0" borderId="0" applyFill="0" applyBorder="0" applyAlignment="0" applyProtection="0"/>
    <xf numFmtId="186" fontId="13" fillId="0" borderId="0" applyFill="0" applyBorder="0" applyAlignment="0" applyProtection="0"/>
    <xf numFmtId="187" fontId="13" fillId="0" borderId="0" applyFill="0" applyBorder="0" applyAlignment="0" applyProtection="0"/>
    <xf numFmtId="0" fontId="0" fillId="0" borderId="0">
      <alignment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3" fillId="2" borderId="0" applyProtection="0">
      <alignment/>
    </xf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42" fillId="21" borderId="0" xfId="928" applyFont="1" applyFill="1" applyAlignment="1">
      <alignment horizontal="left"/>
      <protection locked="0"/>
    </xf>
    <xf numFmtId="0" fontId="6" fillId="21" borderId="0" xfId="928" applyFont="1" applyFill="1" applyAlignment="1">
      <alignment horizontal="left"/>
      <protection locked="0"/>
    </xf>
    <xf numFmtId="0" fontId="6" fillId="21" borderId="0" xfId="928" applyFont="1" applyFill="1" applyAlignment="1">
      <alignment horizontal="center"/>
      <protection locked="0"/>
    </xf>
    <xf numFmtId="0" fontId="33" fillId="0" borderId="0" xfId="928" applyAlignment="1">
      <alignment horizontal="left" vertical="top"/>
      <protection locked="0"/>
    </xf>
    <xf numFmtId="0" fontId="10" fillId="21" borderId="0" xfId="928" applyFont="1" applyFill="1" applyAlignment="1">
      <alignment horizontal="left"/>
      <protection locked="0"/>
    </xf>
    <xf numFmtId="0" fontId="9" fillId="21" borderId="0" xfId="928" applyFont="1" applyFill="1" applyAlignment="1">
      <alignment horizontal="left"/>
      <protection locked="0"/>
    </xf>
    <xf numFmtId="0" fontId="9" fillId="21" borderId="0" xfId="928" applyFont="1" applyFill="1" applyAlignment="1">
      <alignment horizontal="center"/>
      <protection locked="0"/>
    </xf>
    <xf numFmtId="0" fontId="9" fillId="2" borderId="20" xfId="928" applyFont="1" applyFill="1" applyBorder="1" applyAlignment="1">
      <alignment horizontal="center" vertical="center" wrapText="1"/>
      <protection locked="0"/>
    </xf>
    <xf numFmtId="14" fontId="6" fillId="21" borderId="0" xfId="928" applyNumberFormat="1" applyFont="1" applyFill="1" applyAlignment="1">
      <alignment horizontal="left"/>
      <protection locked="0"/>
    </xf>
    <xf numFmtId="49" fontId="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0" fillId="21" borderId="0" xfId="928" applyFont="1" applyFill="1" applyAlignment="1">
      <alignment horizontal="right"/>
      <protection locked="0"/>
    </xf>
    <xf numFmtId="0" fontId="33" fillId="0" borderId="0" xfId="928" applyFill="1" applyAlignment="1">
      <alignment horizontal="left" vertical="top"/>
      <protection locked="0"/>
    </xf>
    <xf numFmtId="49" fontId="8" fillId="0" borderId="0" xfId="0" applyNumberFormat="1" applyFont="1" applyBorder="1" applyAlignment="1">
      <alignment horizontal="right"/>
    </xf>
    <xf numFmtId="0" fontId="13" fillId="0" borderId="0" xfId="925" applyFont="1">
      <alignment/>
      <protection/>
    </xf>
    <xf numFmtId="164" fontId="13" fillId="0" borderId="0" xfId="925" applyNumberFormat="1" applyFont="1">
      <alignment/>
      <protection/>
    </xf>
    <xf numFmtId="4" fontId="43" fillId="0" borderId="0" xfId="928" applyNumberFormat="1" applyFont="1" applyAlignment="1">
      <alignment horizontal="right"/>
      <protection locked="0"/>
    </xf>
    <xf numFmtId="0" fontId="0" fillId="0" borderId="0" xfId="921" applyFont="1" applyFill="1" applyAlignment="1">
      <alignment horizontal="left" vertical="top"/>
      <protection/>
    </xf>
    <xf numFmtId="0" fontId="6" fillId="21" borderId="0" xfId="928" applyFont="1" applyFill="1" applyBorder="1" applyAlignment="1">
      <alignment horizontal="left"/>
      <protection locked="0"/>
    </xf>
    <xf numFmtId="0" fontId="6" fillId="21" borderId="21" xfId="928" applyFont="1" applyFill="1" applyBorder="1" applyAlignment="1">
      <alignment horizontal="left"/>
      <protection locked="0"/>
    </xf>
    <xf numFmtId="0" fontId="6" fillId="21" borderId="0" xfId="928" applyFont="1" applyFill="1" applyBorder="1" applyAlignment="1">
      <alignment horizontal="center"/>
      <protection locked="0"/>
    </xf>
    <xf numFmtId="0" fontId="6" fillId="21" borderId="22" xfId="928" applyFont="1" applyFill="1" applyBorder="1" applyAlignment="1">
      <alignment horizontal="left"/>
      <protection locked="0"/>
    </xf>
    <xf numFmtId="0" fontId="9" fillId="2" borderId="23" xfId="928" applyFont="1" applyFill="1" applyBorder="1" applyAlignment="1">
      <alignment horizontal="center" vertical="center" wrapText="1"/>
      <protection locked="0"/>
    </xf>
    <xf numFmtId="0" fontId="9" fillId="2" borderId="24" xfId="928" applyFont="1" applyFill="1" applyBorder="1" applyAlignment="1">
      <alignment horizontal="center" vertical="center" wrapText="1"/>
      <protection locked="0"/>
    </xf>
    <xf numFmtId="0" fontId="9" fillId="2" borderId="25" xfId="928" applyFont="1" applyFill="1" applyBorder="1" applyAlignment="1">
      <alignment horizontal="center" vertical="center" wrapText="1"/>
      <protection locked="0"/>
    </xf>
    <xf numFmtId="0" fontId="9" fillId="2" borderId="26" xfId="928" applyFont="1" applyFill="1" applyBorder="1" applyAlignment="1">
      <alignment horizontal="center" vertical="center" wrapText="1"/>
      <protection locked="0"/>
    </xf>
    <xf numFmtId="0" fontId="9" fillId="2" borderId="27" xfId="928" applyFont="1" applyFill="1" applyBorder="1" applyAlignment="1">
      <alignment horizontal="center" vertical="center" wrapText="1"/>
      <protection locked="0"/>
    </xf>
    <xf numFmtId="0" fontId="10" fillId="21" borderId="0" xfId="928" applyFont="1" applyFill="1" applyAlignment="1">
      <alignment horizontal="left"/>
      <protection locked="0"/>
    </xf>
    <xf numFmtId="0" fontId="9" fillId="23" borderId="0" xfId="924" applyFont="1" applyFill="1" applyAlignment="1" applyProtection="1">
      <alignment horizontal="left"/>
      <protection/>
    </xf>
    <xf numFmtId="190" fontId="12" fillId="0" borderId="28" xfId="928" applyNumberFormat="1" applyFont="1" applyFill="1" applyBorder="1" applyAlignment="1">
      <alignment horizontal="right" vertical="top"/>
      <protection locked="0"/>
    </xf>
    <xf numFmtId="0" fontId="12" fillId="0" borderId="29" xfId="928" applyFont="1" applyFill="1" applyBorder="1" applyAlignment="1">
      <alignment vertical="top" wrapText="1"/>
      <protection locked="0"/>
    </xf>
    <xf numFmtId="0" fontId="12" fillId="0" borderId="29" xfId="928" applyFont="1" applyFill="1" applyBorder="1" applyAlignment="1">
      <alignment horizontal="left" vertical="top" wrapText="1" shrinkToFit="1"/>
      <protection locked="0"/>
    </xf>
    <xf numFmtId="0" fontId="12" fillId="0" borderId="29" xfId="928" applyFont="1" applyFill="1" applyBorder="1" applyAlignment="1">
      <alignment horizontal="center" vertical="top" wrapText="1"/>
      <protection locked="0"/>
    </xf>
    <xf numFmtId="166" fontId="12" fillId="0" borderId="29" xfId="928" applyNumberFormat="1" applyFont="1" applyFill="1" applyBorder="1" applyAlignment="1">
      <alignment horizontal="right" vertical="top"/>
      <protection locked="0"/>
    </xf>
    <xf numFmtId="166" fontId="12" fillId="0" borderId="30" xfId="928" applyNumberFormat="1" applyFont="1" applyFill="1" applyBorder="1" applyAlignment="1">
      <alignment vertical="top" wrapText="1"/>
      <protection locked="0"/>
    </xf>
    <xf numFmtId="0" fontId="13" fillId="0" borderId="0" xfId="925" applyFont="1" applyAlignment="1">
      <alignment vertical="top"/>
      <protection/>
    </xf>
    <xf numFmtId="0" fontId="11" fillId="0" borderId="0" xfId="927" applyFont="1">
      <alignment/>
      <protection/>
    </xf>
    <xf numFmtId="0" fontId="11" fillId="0" borderId="0" xfId="927" applyFont="1" applyAlignment="1">
      <alignment/>
      <protection/>
    </xf>
    <xf numFmtId="4" fontId="12" fillId="0" borderId="29" xfId="928" applyNumberFormat="1" applyFont="1" applyFill="1" applyBorder="1" applyAlignment="1">
      <alignment horizontal="right" vertical="top"/>
      <protection locked="0"/>
    </xf>
    <xf numFmtId="0" fontId="46" fillId="30" borderId="0" xfId="926" applyNumberFormat="1" applyFont="1" applyFill="1" applyAlignment="1" applyProtection="1">
      <alignment vertical="center"/>
      <protection/>
    </xf>
    <xf numFmtId="0" fontId="47" fillId="30" borderId="0" xfId="926" applyNumberFormat="1" applyFont="1" applyFill="1" applyAlignment="1" applyProtection="1">
      <alignment vertical="center"/>
      <protection/>
    </xf>
    <xf numFmtId="0" fontId="13" fillId="30" borderId="0" xfId="926" applyNumberFormat="1" applyFont="1" applyFill="1" applyAlignment="1" applyProtection="1">
      <alignment vertical="center"/>
      <protection/>
    </xf>
    <xf numFmtId="164" fontId="0" fillId="30" borderId="0" xfId="926" applyNumberFormat="1" applyFont="1" applyFill="1" applyAlignment="1">
      <alignment horizontal="right"/>
      <protection/>
    </xf>
    <xf numFmtId="0" fontId="0" fillId="30" borderId="0" xfId="926" applyFont="1" applyFill="1">
      <alignment/>
      <protection/>
    </xf>
    <xf numFmtId="164" fontId="0" fillId="30" borderId="0" xfId="926" applyNumberFormat="1" applyFont="1" applyFill="1">
      <alignment/>
      <protection/>
    </xf>
    <xf numFmtId="0" fontId="0" fillId="0" borderId="0" xfId="926" applyFont="1">
      <alignment/>
      <protection/>
    </xf>
    <xf numFmtId="0" fontId="9" fillId="30" borderId="0" xfId="926" applyNumberFormat="1" applyFont="1" applyFill="1" applyAlignment="1" applyProtection="1">
      <alignment vertical="center"/>
      <protection/>
    </xf>
    <xf numFmtId="0" fontId="3" fillId="30" borderId="0" xfId="926" applyNumberFormat="1" applyFont="1" applyFill="1" applyAlignment="1" applyProtection="1">
      <alignment vertical="center"/>
      <protection/>
    </xf>
    <xf numFmtId="200" fontId="7" fillId="30" borderId="0" xfId="923" applyNumberFormat="1" applyFont="1" applyFill="1" applyBorder="1" applyAlignment="1" applyProtection="1">
      <alignment horizontal="left" vertical="center"/>
      <protection/>
    </xf>
    <xf numFmtId="0" fontId="9" fillId="30" borderId="0" xfId="926" applyNumberFormat="1" applyFont="1" applyFill="1" applyAlignment="1" applyProtection="1">
      <alignment horizontal="left" vertical="center"/>
      <protection/>
    </xf>
    <xf numFmtId="49" fontId="8" fillId="30" borderId="0" xfId="923" applyNumberFormat="1" applyFont="1" applyFill="1" applyBorder="1" applyAlignment="1" applyProtection="1">
      <alignment horizontal="left" vertical="center"/>
      <protection/>
    </xf>
    <xf numFmtId="200" fontId="44" fillId="30" borderId="0" xfId="923" applyNumberFormat="1" applyFont="1" applyFill="1" applyBorder="1" applyAlignment="1" applyProtection="1">
      <alignment horizontal="left" vertical="center"/>
      <protection/>
    </xf>
    <xf numFmtId="0" fontId="3" fillId="0" borderId="0" xfId="926" applyFont="1" applyBorder="1">
      <alignment/>
      <protection/>
    </xf>
    <xf numFmtId="0" fontId="0" fillId="0" borderId="0" xfId="926" applyFont="1" applyBorder="1">
      <alignment/>
      <protection/>
    </xf>
    <xf numFmtId="0" fontId="0" fillId="0" borderId="0" xfId="926" applyFont="1" applyBorder="1" applyAlignment="1">
      <alignment horizontal="center"/>
      <protection/>
    </xf>
    <xf numFmtId="49" fontId="0" fillId="0" borderId="0" xfId="926" applyNumberFormat="1" applyFont="1" applyBorder="1" applyAlignment="1">
      <alignment horizontal="center"/>
      <protection/>
    </xf>
    <xf numFmtId="164" fontId="0" fillId="0" borderId="0" xfId="926" applyNumberFormat="1" applyFont="1" applyBorder="1" applyAlignment="1">
      <alignment horizontal="right"/>
      <protection/>
    </xf>
    <xf numFmtId="49" fontId="0" fillId="0" borderId="0" xfId="926" applyNumberFormat="1" applyFont="1" applyBorder="1">
      <alignment/>
      <protection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5" fillId="7" borderId="31" xfId="0" applyFont="1" applyFill="1" applyBorder="1" applyAlignment="1">
      <alignment/>
    </xf>
    <xf numFmtId="0" fontId="2" fillId="7" borderId="32" xfId="0" applyFont="1" applyFill="1" applyBorder="1" applyAlignment="1">
      <alignment/>
    </xf>
    <xf numFmtId="0" fontId="45" fillId="7" borderId="32" xfId="0" applyFont="1" applyFill="1" applyBorder="1" applyAlignment="1">
      <alignment/>
    </xf>
    <xf numFmtId="49" fontId="45" fillId="7" borderId="32" xfId="0" applyNumberFormat="1" applyFont="1" applyFill="1" applyBorder="1" applyAlignment="1">
      <alignment horizontal="right"/>
    </xf>
    <xf numFmtId="164" fontId="45" fillId="7" borderId="32" xfId="0" applyNumberFormat="1" applyFont="1" applyFill="1" applyBorder="1" applyAlignment="1">
      <alignment horizontal="right"/>
    </xf>
    <xf numFmtId="49" fontId="45" fillId="7" borderId="32" xfId="0" applyNumberFormat="1" applyFont="1" applyFill="1" applyBorder="1" applyAlignment="1">
      <alignment/>
    </xf>
    <xf numFmtId="0" fontId="45" fillId="0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45" fillId="0" borderId="32" xfId="0" applyFont="1" applyFill="1" applyBorder="1" applyAlignment="1">
      <alignment/>
    </xf>
    <xf numFmtId="49" fontId="45" fillId="0" borderId="32" xfId="0" applyNumberFormat="1" applyFont="1" applyFill="1" applyBorder="1" applyAlignment="1">
      <alignment horizontal="right"/>
    </xf>
    <xf numFmtId="164" fontId="45" fillId="0" borderId="32" xfId="0" applyNumberFormat="1" applyFont="1" applyFill="1" applyBorder="1" applyAlignment="1">
      <alignment horizontal="right"/>
    </xf>
    <xf numFmtId="49" fontId="45" fillId="0" borderId="32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0" fontId="48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48" fillId="0" borderId="32" xfId="0" applyFont="1" applyFill="1" applyBorder="1" applyAlignment="1">
      <alignment/>
    </xf>
    <xf numFmtId="49" fontId="48" fillId="0" borderId="32" xfId="0" applyNumberFormat="1" applyFont="1" applyFill="1" applyBorder="1" applyAlignment="1">
      <alignment horizontal="right"/>
    </xf>
    <xf numFmtId="164" fontId="48" fillId="0" borderId="32" xfId="0" applyNumberFormat="1" applyFont="1" applyFill="1" applyBorder="1" applyAlignment="1">
      <alignment horizontal="right"/>
    </xf>
    <xf numFmtId="49" fontId="48" fillId="0" borderId="32" xfId="0" applyNumberFormat="1" applyFont="1" applyFill="1" applyBorder="1" applyAlignment="1">
      <alignment/>
    </xf>
    <xf numFmtId="0" fontId="45" fillId="0" borderId="31" xfId="0" applyFont="1" applyFill="1" applyBorder="1" applyAlignment="1">
      <alignment/>
    </xf>
    <xf numFmtId="4" fontId="2" fillId="7" borderId="35" xfId="0" applyNumberFormat="1" applyFont="1" applyFill="1" applyBorder="1" applyAlignment="1">
      <alignment/>
    </xf>
    <xf numFmtId="4" fontId="7" fillId="0" borderId="35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12" fillId="0" borderId="29" xfId="928" applyFont="1" applyFill="1" applyBorder="1" applyAlignment="1">
      <alignment horizontal="right" vertical="top" wrapText="1"/>
      <protection locked="0"/>
    </xf>
    <xf numFmtId="0" fontId="13" fillId="0" borderId="0" xfId="0" applyFont="1" applyAlignment="1">
      <alignment vertical="center"/>
    </xf>
    <xf numFmtId="164" fontId="12" fillId="0" borderId="36" xfId="0" applyNumberFormat="1" applyFont="1" applyFill="1" applyBorder="1" applyAlignment="1">
      <alignment vertical="top"/>
    </xf>
    <xf numFmtId="49" fontId="8" fillId="30" borderId="0" xfId="923" applyNumberFormat="1" applyFont="1" applyFill="1" applyBorder="1" applyAlignment="1" applyProtection="1">
      <alignment horizontal="left" vertical="center"/>
      <protection/>
    </xf>
    <xf numFmtId="178" fontId="10" fillId="0" borderId="0" xfId="921" applyNumberFormat="1" applyFont="1" applyFill="1" applyAlignment="1">
      <alignment horizontal="center"/>
      <protection/>
    </xf>
    <xf numFmtId="0" fontId="10" fillId="0" borderId="37" xfId="928" applyFont="1" applyFill="1" applyBorder="1" applyAlignment="1">
      <alignment horizontal="right" wrapText="1"/>
      <protection locked="0"/>
    </xf>
    <xf numFmtId="0" fontId="44" fillId="0" borderId="37" xfId="928" applyFont="1" applyFill="1" applyBorder="1" applyAlignment="1">
      <alignment horizontal="left"/>
      <protection locked="0"/>
    </xf>
    <xf numFmtId="0" fontId="10" fillId="0" borderId="0" xfId="921" applyFont="1" applyFill="1" applyAlignment="1">
      <alignment horizontal="left" wrapText="1"/>
      <protection/>
    </xf>
    <xf numFmtId="179" fontId="10" fillId="0" borderId="0" xfId="921" applyNumberFormat="1" applyFont="1" applyFill="1" applyAlignment="1">
      <alignment horizontal="right"/>
      <protection/>
    </xf>
    <xf numFmtId="180" fontId="10" fillId="0" borderId="0" xfId="921" applyNumberFormat="1" applyFont="1" applyFill="1" applyAlignment="1">
      <alignment horizontal="right"/>
      <protection/>
    </xf>
    <xf numFmtId="4" fontId="10" fillId="0" borderId="0" xfId="928" applyNumberFormat="1" applyFont="1" applyFill="1" applyAlignment="1">
      <alignment horizontal="right"/>
      <protection locked="0"/>
    </xf>
    <xf numFmtId="189" fontId="10" fillId="0" borderId="0" xfId="921" applyNumberFormat="1" applyFont="1" applyFill="1" applyAlignment="1">
      <alignment horizontal="right"/>
      <protection/>
    </xf>
    <xf numFmtId="178" fontId="9" fillId="0" borderId="0" xfId="928" applyNumberFormat="1" applyFont="1" applyFill="1" applyBorder="1" applyAlignment="1">
      <alignment horizontal="right" vertical="top"/>
      <protection locked="0"/>
    </xf>
    <xf numFmtId="0" fontId="9" fillId="0" borderId="0" xfId="928" applyFont="1" applyFill="1" applyBorder="1" applyAlignment="1">
      <alignment horizontal="left" vertical="top" wrapText="1"/>
      <protection locked="0"/>
    </xf>
    <xf numFmtId="0" fontId="9" fillId="0" borderId="0" xfId="928" applyFont="1" applyFill="1" applyBorder="1" applyAlignment="1">
      <alignment horizontal="center" vertical="top" wrapText="1"/>
      <protection locked="0"/>
    </xf>
    <xf numFmtId="166" fontId="9" fillId="0" borderId="0" xfId="928" applyNumberFormat="1" applyFont="1" applyFill="1" applyBorder="1" applyAlignment="1">
      <alignment horizontal="right" vertical="top"/>
      <protection locked="0"/>
    </xf>
    <xf numFmtId="4" fontId="9" fillId="0" borderId="0" xfId="928" applyNumberFormat="1" applyFont="1" applyFill="1" applyBorder="1" applyAlignment="1">
      <alignment horizontal="right" vertical="top"/>
      <protection locked="0"/>
    </xf>
    <xf numFmtId="3" fontId="9" fillId="0" borderId="0" xfId="928" applyNumberFormat="1" applyFont="1" applyFill="1" applyBorder="1" applyAlignment="1">
      <alignment horizontal="right" vertical="top"/>
      <protection locked="0"/>
    </xf>
    <xf numFmtId="189" fontId="9" fillId="0" borderId="0" xfId="928" applyNumberFormat="1" applyFont="1" applyFill="1" applyBorder="1" applyAlignment="1">
      <alignment horizontal="right" vertical="top"/>
      <protection locked="0"/>
    </xf>
    <xf numFmtId="0" fontId="43" fillId="0" borderId="0" xfId="928" applyFont="1" applyFill="1" applyAlignment="1">
      <alignment horizontal="right"/>
      <protection locked="0"/>
    </xf>
    <xf numFmtId="0" fontId="43" fillId="0" borderId="0" xfId="928" applyFont="1" applyFill="1" applyAlignment="1">
      <alignment horizontal="left" wrapText="1"/>
      <protection locked="0"/>
    </xf>
    <xf numFmtId="0" fontId="43" fillId="0" borderId="0" xfId="928" applyFont="1" applyFill="1" applyAlignment="1">
      <alignment horizontal="center" wrapText="1"/>
      <protection locked="0"/>
    </xf>
    <xf numFmtId="4" fontId="43" fillId="0" borderId="0" xfId="928" applyNumberFormat="1" applyFont="1" applyFill="1" applyAlignment="1">
      <alignment horizontal="right"/>
      <protection locked="0"/>
    </xf>
    <xf numFmtId="189" fontId="43" fillId="0" borderId="0" xfId="928" applyNumberFormat="1" applyFont="1" applyFill="1" applyAlignment="1">
      <alignment horizontal="right"/>
      <protection locked="0"/>
    </xf>
    <xf numFmtId="49" fontId="10" fillId="0" borderId="37" xfId="928" applyNumberFormat="1" applyFont="1" applyFill="1" applyBorder="1" applyAlignment="1">
      <alignment horizontal="right" wrapText="1"/>
      <protection locked="0"/>
    </xf>
    <xf numFmtId="178" fontId="10" fillId="0" borderId="0" xfId="921" applyNumberFormat="1" applyFont="1" applyFill="1" applyAlignment="1">
      <alignment horizontal="center"/>
      <protection/>
    </xf>
    <xf numFmtId="0" fontId="10" fillId="0" borderId="0" xfId="921" applyFont="1" applyFill="1" applyAlignment="1">
      <alignment horizontal="left" wrapText="1"/>
      <protection/>
    </xf>
    <xf numFmtId="179" fontId="10" fillId="0" borderId="0" xfId="921" applyNumberFormat="1" applyFont="1" applyFill="1" applyAlignment="1">
      <alignment horizontal="right"/>
      <protection/>
    </xf>
    <xf numFmtId="4" fontId="10" fillId="0" borderId="0" xfId="921" applyNumberFormat="1" applyFont="1" applyFill="1" applyAlignment="1">
      <alignment horizontal="right"/>
      <protection/>
    </xf>
    <xf numFmtId="0" fontId="9" fillId="0" borderId="38" xfId="928" applyFont="1" applyFill="1" applyBorder="1" applyAlignment="1">
      <alignment horizontal="center" vertical="top" wrapText="1"/>
      <protection locked="0"/>
    </xf>
    <xf numFmtId="166" fontId="9" fillId="0" borderId="38" xfId="928" applyNumberFormat="1" applyFont="1" applyFill="1" applyBorder="1" applyAlignment="1">
      <alignment horizontal="right" vertical="top"/>
      <protection locked="0"/>
    </xf>
    <xf numFmtId="4" fontId="9" fillId="0" borderId="38" xfId="928" applyNumberFormat="1" applyFont="1" applyFill="1" applyBorder="1" applyAlignment="1">
      <alignment horizontal="right" vertical="top"/>
      <protection locked="0"/>
    </xf>
    <xf numFmtId="166" fontId="10" fillId="0" borderId="0" xfId="921" applyNumberFormat="1" applyFont="1" applyFill="1" applyAlignment="1">
      <alignment horizontal="right"/>
      <protection/>
    </xf>
    <xf numFmtId="0" fontId="10" fillId="0" borderId="0" xfId="921" applyFont="1" applyFill="1" applyAlignment="1">
      <alignment horizontal="left"/>
      <protection/>
    </xf>
    <xf numFmtId="0" fontId="9" fillId="0" borderId="39" xfId="928" applyFont="1" applyFill="1" applyBorder="1" applyAlignment="1">
      <alignment horizontal="left" vertical="top" wrapText="1"/>
      <protection locked="0"/>
    </xf>
    <xf numFmtId="4" fontId="9" fillId="0" borderId="29" xfId="928" applyNumberFormat="1" applyFont="1" applyFill="1" applyBorder="1" applyAlignment="1">
      <alignment horizontal="right" vertical="top"/>
      <protection locked="0"/>
    </xf>
    <xf numFmtId="0" fontId="9" fillId="0" borderId="39" xfId="928" applyFont="1" applyFill="1" applyBorder="1" applyAlignment="1">
      <alignment horizontal="left" vertical="top"/>
      <protection locked="0"/>
    </xf>
    <xf numFmtId="4" fontId="9" fillId="0" borderId="38" xfId="928" applyNumberFormat="1" applyFont="1" applyFill="1" applyBorder="1" applyAlignment="1">
      <alignment horizontal="right" vertical="top"/>
      <protection locked="0"/>
    </xf>
    <xf numFmtId="0" fontId="44" fillId="0" borderId="40" xfId="0" applyFont="1" applyBorder="1" applyAlignment="1">
      <alignment horizontal="right"/>
    </xf>
    <xf numFmtId="0" fontId="7" fillId="0" borderId="41" xfId="0" applyFont="1" applyBorder="1" applyAlignment="1">
      <alignment/>
    </xf>
    <xf numFmtId="0" fontId="44" fillId="0" borderId="41" xfId="0" applyFont="1" applyBorder="1" applyAlignment="1">
      <alignment/>
    </xf>
    <xf numFmtId="49" fontId="44" fillId="0" borderId="41" xfId="0" applyNumberFormat="1" applyFont="1" applyBorder="1" applyAlignment="1">
      <alignment horizontal="center"/>
    </xf>
    <xf numFmtId="4" fontId="44" fillId="0" borderId="41" xfId="0" applyNumberFormat="1" applyFont="1" applyBorder="1" applyAlignment="1">
      <alignment horizontal="right"/>
    </xf>
    <xf numFmtId="4" fontId="44" fillId="0" borderId="42" xfId="0" applyNumberFormat="1" applyFont="1" applyBorder="1" applyAlignment="1">
      <alignment/>
    </xf>
    <xf numFmtId="4" fontId="7" fillId="0" borderId="43" xfId="0" applyNumberFormat="1" applyFont="1" applyBorder="1" applyAlignment="1">
      <alignment/>
    </xf>
    <xf numFmtId="0" fontId="3" fillId="0" borderId="22" xfId="0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4" fontId="8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/>
    </xf>
    <xf numFmtId="0" fontId="3" fillId="0" borderId="40" xfId="0" applyFont="1" applyBorder="1" applyAlignment="1">
      <alignment/>
    </xf>
    <xf numFmtId="4" fontId="3" fillId="0" borderId="42" xfId="0" applyNumberFormat="1" applyFont="1" applyBorder="1" applyAlignment="1">
      <alignment/>
    </xf>
    <xf numFmtId="49" fontId="44" fillId="0" borderId="22" xfId="0" applyNumberFormat="1" applyFont="1" applyBorder="1" applyAlignment="1">
      <alignment horizontal="right"/>
    </xf>
    <xf numFmtId="49" fontId="50" fillId="0" borderId="0" xfId="0" applyNumberFormat="1" applyFont="1" applyBorder="1" applyAlignment="1">
      <alignment/>
    </xf>
    <xf numFmtId="49" fontId="51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8" fillId="0" borderId="4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/>
    </xf>
    <xf numFmtId="4" fontId="8" fillId="0" borderId="2" xfId="0" applyNumberFormat="1" applyFont="1" applyFill="1" applyBorder="1" applyAlignment="1">
      <alignment/>
    </xf>
    <xf numFmtId="164" fontId="0" fillId="0" borderId="0" xfId="926" applyNumberFormat="1" applyFont="1" applyBorder="1">
      <alignment/>
      <protection/>
    </xf>
    <xf numFmtId="0" fontId="0" fillId="0" borderId="49" xfId="926" applyFont="1" applyBorder="1" applyAlignment="1">
      <alignment horizontal="center"/>
      <protection/>
    </xf>
    <xf numFmtId="49" fontId="3" fillId="0" borderId="50" xfId="926" applyNumberFormat="1" applyFont="1" applyBorder="1" applyAlignment="1">
      <alignment horizontal="center"/>
      <protection/>
    </xf>
    <xf numFmtId="164" fontId="3" fillId="0" borderId="50" xfId="926" applyNumberFormat="1" applyFont="1" applyBorder="1" applyAlignment="1">
      <alignment horizontal="right"/>
      <protection/>
    </xf>
    <xf numFmtId="49" fontId="3" fillId="0" borderId="50" xfId="926" applyNumberFormat="1" applyFont="1" applyBorder="1">
      <alignment/>
      <protection/>
    </xf>
    <xf numFmtId="164" fontId="3" fillId="0" borderId="51" xfId="926" applyNumberFormat="1" applyFont="1" applyBorder="1" applyAlignment="1">
      <alignment horizontal="center"/>
      <protection/>
    </xf>
    <xf numFmtId="0" fontId="0" fillId="0" borderId="52" xfId="926" applyFont="1" applyBorder="1" applyAlignment="1">
      <alignment horizontal="center"/>
      <protection/>
    </xf>
    <xf numFmtId="164" fontId="0" fillId="0" borderId="53" xfId="926" applyNumberFormat="1" applyFont="1" applyBorder="1">
      <alignment/>
      <protection/>
    </xf>
    <xf numFmtId="0" fontId="45" fillId="0" borderId="52" xfId="0" applyFont="1" applyBorder="1" applyAlignment="1">
      <alignment/>
    </xf>
    <xf numFmtId="1" fontId="8" fillId="0" borderId="53" xfId="0" applyNumberFormat="1" applyFont="1" applyBorder="1" applyAlignment="1">
      <alignment/>
    </xf>
    <xf numFmtId="0" fontId="3" fillId="0" borderId="54" xfId="926" applyFont="1" applyBorder="1" applyAlignment="1">
      <alignment horizontal="center"/>
      <protection/>
    </xf>
    <xf numFmtId="0" fontId="3" fillId="0" borderId="50" xfId="926" applyFont="1" applyBorder="1" applyAlignment="1">
      <alignment horizontal="center"/>
      <protection/>
    </xf>
    <xf numFmtId="0" fontId="3" fillId="0" borderId="55" xfId="922" applyFont="1" applyBorder="1" applyAlignment="1">
      <alignment horizontal="center" wrapText="1"/>
      <protection/>
    </xf>
    <xf numFmtId="0" fontId="3" fillId="0" borderId="56" xfId="922" applyFont="1" applyBorder="1" applyAlignment="1">
      <alignment horizontal="center" wrapText="1"/>
      <protection/>
    </xf>
    <xf numFmtId="0" fontId="3" fillId="0" borderId="57" xfId="922" applyFont="1" applyBorder="1" applyAlignment="1">
      <alignment horizontal="center" wrapText="1"/>
      <protection/>
    </xf>
    <xf numFmtId="0" fontId="3" fillId="0" borderId="22" xfId="922" applyFont="1" applyBorder="1" applyAlignment="1">
      <alignment horizontal="center" wrapText="1"/>
      <protection/>
    </xf>
    <xf numFmtId="0" fontId="3" fillId="0" borderId="0" xfId="922" applyFont="1" applyBorder="1" applyAlignment="1">
      <alignment horizontal="center" wrapText="1"/>
      <protection/>
    </xf>
    <xf numFmtId="0" fontId="3" fillId="0" borderId="21" xfId="922" applyFont="1" applyBorder="1" applyAlignment="1">
      <alignment horizontal="center" wrapText="1"/>
      <protection/>
    </xf>
    <xf numFmtId="0" fontId="13" fillId="0" borderId="22" xfId="922" applyFont="1" applyBorder="1" applyAlignment="1">
      <alignment horizontal="left" vertical="top" wrapText="1"/>
      <protection/>
    </xf>
    <xf numFmtId="0" fontId="13" fillId="0" borderId="0" xfId="922" applyFont="1" applyBorder="1" applyAlignment="1">
      <alignment horizontal="left" vertical="top" wrapText="1"/>
      <protection/>
    </xf>
    <xf numFmtId="0" fontId="13" fillId="0" borderId="21" xfId="922" applyFont="1" applyBorder="1" applyAlignment="1">
      <alignment horizontal="left" vertical="top" wrapText="1"/>
      <protection/>
    </xf>
    <xf numFmtId="0" fontId="13" fillId="0" borderId="58" xfId="922" applyFont="1" applyBorder="1" applyAlignment="1">
      <alignment horizontal="left" vertical="top" wrapText="1"/>
      <protection/>
    </xf>
    <xf numFmtId="0" fontId="13" fillId="0" borderId="59" xfId="922" applyFont="1" applyBorder="1" applyAlignment="1">
      <alignment horizontal="left" vertical="top" wrapText="1"/>
      <protection/>
    </xf>
    <xf numFmtId="0" fontId="13" fillId="0" borderId="60" xfId="922" applyFont="1" applyBorder="1" applyAlignment="1">
      <alignment horizontal="left" vertical="top" wrapText="1"/>
      <protection/>
    </xf>
    <xf numFmtId="0" fontId="44" fillId="0" borderId="37" xfId="928" applyFont="1" applyFill="1" applyBorder="1" applyAlignment="1">
      <alignment horizontal="left"/>
      <protection locked="0"/>
    </xf>
    <xf numFmtId="180" fontId="10" fillId="0" borderId="0" xfId="921" applyNumberFormat="1" applyFont="1" applyFill="1" applyAlignment="1">
      <alignment horizontal="right"/>
      <protection/>
    </xf>
    <xf numFmtId="189" fontId="10" fillId="0" borderId="0" xfId="921" applyNumberFormat="1" applyFont="1" applyFill="1" applyAlignment="1">
      <alignment horizontal="right"/>
      <protection/>
    </xf>
    <xf numFmtId="0" fontId="0" fillId="0" borderId="0" xfId="921" applyFont="1" applyFill="1" applyAlignment="1">
      <alignment horizontal="left" vertical="top"/>
      <protection/>
    </xf>
  </cellXfs>
  <cellStyles count="952">
    <cellStyle name="Normal" xfId="0"/>
    <cellStyle name="_08_4914_006_02_09_51_Výkaz výměr_2010-05" xfId="15"/>
    <cellStyle name="_5230_RD Kunratice - sklípek_rozpočet" xfId="16"/>
    <cellStyle name="_5230_RD Kunratice - sklípek_rozpočet_002_08_4914_002_01_09_17_002Technicka_specifikace_2etapa" xfId="17"/>
    <cellStyle name="_5230_RD Kunratice - sklípek_rozpočet_002_08_4914_002_01_09_17_002Technicka_specifikace_2etapa_6052_Úpravy v terminálu T3_RO_130124" xfId="18"/>
    <cellStyle name="_5230_RD Kunratice - sklípek_rozpočet_002_08_4914_002_01_09_17_002Technicka_specifikace_2etapa_rozpočet_" xfId="19"/>
    <cellStyle name="_5230_RD Kunratice - sklípek_rozpočet_002_08_4914_002_01_09_17_002Technicka_specifikace_2etapa_SO 100 kom_Soupis prací" xfId="20"/>
    <cellStyle name="_5230_RD Kunratice - sklípek_rozpočet_002_08_4914_002_01_09_17_002Technicka_specifikace_2etapa_SO 101 provizorní DZ" xfId="21"/>
    <cellStyle name="_5230_RD Kunratice - sklípek_rozpočet_002_08_4914_002_01_09_17_002Technicka_specifikace_2etapa_SO 200" xfId="22"/>
    <cellStyle name="_5230_RD Kunratice - sklípek_rozpočet_002_08_4914_002_01_09_17_002Technicka_specifikace_2etapa_Soupis prací_SO400 xls" xfId="23"/>
    <cellStyle name="_5230_RD Kunratice - sklípek_rozpočet_09_bur_kanali" xfId="24"/>
    <cellStyle name="_5230_RD Kunratice - sklípek_rozpočet_09_bur_kanali_rozpočet_" xfId="25"/>
    <cellStyle name="_5230_RD Kunratice - sklípek_rozpočet_09_bur_kanali_SO 100 kom_Soupis prací" xfId="26"/>
    <cellStyle name="_5230_RD Kunratice - sklípek_rozpočet_09_bur_kanali_SO 101 provizorní DZ" xfId="27"/>
    <cellStyle name="_5230_RD Kunratice - sklípek_rozpočet_09_bur_kanali_SO 200" xfId="28"/>
    <cellStyle name="_5230_RD Kunratice - sklípek_rozpočet_09_bur_kanali_Soupis prací_SO400 xls" xfId="29"/>
    <cellStyle name="_5230_RD Kunratice - sklípek_rozpočet_09_bur_podlažní_vestavby" xfId="30"/>
    <cellStyle name="_5230_RD Kunratice - sklípek_rozpočet_09_bur_podlažní_vestavby_rozpočet_" xfId="31"/>
    <cellStyle name="_5230_RD Kunratice - sklípek_rozpočet_09_bur_podlažní_vestavby_SO 100 kom_Soupis prací" xfId="32"/>
    <cellStyle name="_5230_RD Kunratice - sklípek_rozpočet_09_bur_podlažní_vestavby_SO 101 provizorní DZ" xfId="33"/>
    <cellStyle name="_5230_RD Kunratice - sklípek_rozpočet_09_bur_podlažní_vestavby_SO 200" xfId="34"/>
    <cellStyle name="_5230_RD Kunratice - sklípek_rozpočet_09_bur_podlažní_vestavby_Soupis prací_SO400 xls" xfId="35"/>
    <cellStyle name="_5230_RD Kunratice - sklípek_rozpočet_09_buri_malby" xfId="36"/>
    <cellStyle name="_5230_RD Kunratice - sklípek_rozpočet_09_buri_malby_rozpočet_" xfId="37"/>
    <cellStyle name="_5230_RD Kunratice - sklípek_rozpočet_09_buri_malby_SO 100 kom_Soupis prací" xfId="38"/>
    <cellStyle name="_5230_RD Kunratice - sklípek_rozpočet_09_buri_malby_SO 101 provizorní DZ" xfId="39"/>
    <cellStyle name="_5230_RD Kunratice - sklípek_rozpočet_09_buri_malby_SO 200" xfId="40"/>
    <cellStyle name="_5230_RD Kunratice - sklípek_rozpočet_09_buri_malby_Soupis prací_SO400 xls" xfId="41"/>
    <cellStyle name="_5230_RD Kunratice - sklípek_rozpočet_09_buri_regaly" xfId="42"/>
    <cellStyle name="_5230_RD Kunratice - sklípek_rozpočet_09_buri_regaly_rozpočet_" xfId="43"/>
    <cellStyle name="_5230_RD Kunratice - sklípek_rozpočet_09_buri_regaly_SO 100 kom_Soupis prací" xfId="44"/>
    <cellStyle name="_5230_RD Kunratice - sklípek_rozpočet_09_buri_regaly_SO 101 provizorní DZ" xfId="45"/>
    <cellStyle name="_5230_RD Kunratice - sklípek_rozpočet_09_buri_regaly_SO 200" xfId="46"/>
    <cellStyle name="_5230_RD Kunratice - sklípek_rozpočet_09_buri_regaly_Soupis prací_SO400 xls" xfId="47"/>
    <cellStyle name="_5230_RD Kunratice - sklípek_rozpočet_09-13-zbytek" xfId="48"/>
    <cellStyle name="_5230_RD Kunratice - sklípek_rozpočet_09-13-zbytek_6052_Úpravy v terminálu T3_RO_130124" xfId="49"/>
    <cellStyle name="_5230_RD Kunratice - sklípek_rozpočet_09-13-zbytek_rozpočet_" xfId="50"/>
    <cellStyle name="_5230_RD Kunratice - sklípek_rozpočet_09-13-zbytek_SO 100 kom_Soupis prací" xfId="51"/>
    <cellStyle name="_5230_RD Kunratice - sklípek_rozpočet_09-13-zbytek_SO 101 provizorní DZ" xfId="52"/>
    <cellStyle name="_5230_RD Kunratice - sklípek_rozpočet_09-13-zbytek_SO 200" xfId="53"/>
    <cellStyle name="_5230_RD Kunratice - sklípek_rozpočet_09-13-zbytek_Soupis prací_SO400 xls" xfId="54"/>
    <cellStyle name="_5230_RD Kunratice - sklípek_rozpočet_09-17" xfId="55"/>
    <cellStyle name="_5230_RD Kunratice - sklípek_rozpočet_09-17_6052_Úpravy v terminálu T3_RO_130124" xfId="56"/>
    <cellStyle name="_5230_RD Kunratice - sklípek_rozpočet_09-17_rozpočet_" xfId="57"/>
    <cellStyle name="_5230_RD Kunratice - sklípek_rozpočet_09-17_SO 100 kom_Soupis prací" xfId="58"/>
    <cellStyle name="_5230_RD Kunratice - sklípek_rozpočet_09-17_SO 101 provizorní DZ" xfId="59"/>
    <cellStyle name="_5230_RD Kunratice - sklípek_rozpočet_09-17_SO 200" xfId="60"/>
    <cellStyle name="_5230_RD Kunratice - sklípek_rozpočet_09-17_Soupis prací_SO400 xls" xfId="61"/>
    <cellStyle name="_5230_RD Kunratice - sklípek_rozpočet_09-20" xfId="62"/>
    <cellStyle name="_5230_RD Kunratice - sklípek_rozpočet_09-20_rozpočet_" xfId="63"/>
    <cellStyle name="_5230_RD Kunratice - sklípek_rozpočet_09-20_SO 100 kom_Soupis prací" xfId="64"/>
    <cellStyle name="_5230_RD Kunratice - sklípek_rozpočet_09-20_SO 101 provizorní DZ" xfId="65"/>
    <cellStyle name="_5230_RD Kunratice - sklípek_rozpočet_09-20_SO 200" xfId="66"/>
    <cellStyle name="_5230_RD Kunratice - sklípek_rozpočet_09-20_Soupis prací_SO400 xls" xfId="67"/>
    <cellStyle name="_5230_RD Kunratice - sklípek_rozpočet_rozpočet_" xfId="68"/>
    <cellStyle name="_5230_RD Kunratice - sklípek_rozpočet_SO 100 kom_Soupis prací" xfId="69"/>
    <cellStyle name="_5230_RD Kunratice - sklípek_rozpočet_SO 101 provizorní DZ" xfId="70"/>
    <cellStyle name="_5230_RD Kunratice - sklípek_rozpočet_SO 200" xfId="71"/>
    <cellStyle name="_5230_RD Kunratice - sklípek_rozpočet_Soupis prací_SO400 xls" xfId="72"/>
    <cellStyle name="_5253_03_002_EL_Rozpocet" xfId="73"/>
    <cellStyle name="_5724_96_003_B_Výkaz výmě" xfId="74"/>
    <cellStyle name="_5724_96_003_MSA_Výkaz výměr" xfId="75"/>
    <cellStyle name="_6041_F24_003_Výkaz výměr_oceněný" xfId="76"/>
    <cellStyle name="_Dostavba školy Nymburk_Celková rekapitulace" xfId="77"/>
    <cellStyle name="_Dostavba školy Nymburk_Celková rekapitulace_002_08_4914_002_01_09_17_002Technicka_specifikace_2etapa" xfId="78"/>
    <cellStyle name="_Dostavba školy Nymburk_Celková rekapitulace_002_08_4914_002_01_09_17_002Technicka_specifikace_2etapa_6052_Úpravy v terminálu T3_RO_130124" xfId="79"/>
    <cellStyle name="_Dostavba školy Nymburk_Celková rekapitulace_002_08_4914_002_01_09_17_002Technicka_specifikace_2etapa_rozpočet_" xfId="80"/>
    <cellStyle name="_Dostavba školy Nymburk_Celková rekapitulace_002_08_4914_002_01_09_17_002Technicka_specifikace_2etapa_SO 100 kom_Soupis prací" xfId="81"/>
    <cellStyle name="_Dostavba školy Nymburk_Celková rekapitulace_002_08_4914_002_01_09_17_002Technicka_specifikace_2etapa_SO 101 provizorní DZ" xfId="82"/>
    <cellStyle name="_Dostavba školy Nymburk_Celková rekapitulace_002_08_4914_002_01_09_17_002Technicka_specifikace_2etapa_SO 200" xfId="83"/>
    <cellStyle name="_Dostavba školy Nymburk_Celková rekapitulace_002_08_4914_002_01_09_17_002Technicka_specifikace_2etapa_Soupis prací_SO400 xls" xfId="84"/>
    <cellStyle name="_Dostavba školy Nymburk_Celková rekapitulace_09_bur_kanali" xfId="85"/>
    <cellStyle name="_Dostavba školy Nymburk_Celková rekapitulace_09_bur_kanali_rozpočet_" xfId="86"/>
    <cellStyle name="_Dostavba školy Nymburk_Celková rekapitulace_09_bur_kanali_SO 100 kom_Soupis prací" xfId="87"/>
    <cellStyle name="_Dostavba školy Nymburk_Celková rekapitulace_09_bur_kanali_SO 101 provizorní DZ" xfId="88"/>
    <cellStyle name="_Dostavba školy Nymburk_Celková rekapitulace_09_bur_kanali_SO 200" xfId="89"/>
    <cellStyle name="_Dostavba školy Nymburk_Celková rekapitulace_09_bur_kanali_Soupis prací_SO400 xls" xfId="90"/>
    <cellStyle name="_Dostavba školy Nymburk_Celková rekapitulace_09_bur_podlažní_vestavby" xfId="91"/>
    <cellStyle name="_Dostavba školy Nymburk_Celková rekapitulace_09_bur_podlažní_vestavby_rozpočet_" xfId="92"/>
    <cellStyle name="_Dostavba školy Nymburk_Celková rekapitulace_09_bur_podlažní_vestavby_SO 100 kom_Soupis prací" xfId="93"/>
    <cellStyle name="_Dostavba školy Nymburk_Celková rekapitulace_09_bur_podlažní_vestavby_SO 101 provizorní DZ" xfId="94"/>
    <cellStyle name="_Dostavba školy Nymburk_Celková rekapitulace_09_bur_podlažní_vestavby_SO 200" xfId="95"/>
    <cellStyle name="_Dostavba školy Nymburk_Celková rekapitulace_09_bur_podlažní_vestavby_Soupis prací_SO400 xls" xfId="96"/>
    <cellStyle name="_Dostavba školy Nymburk_Celková rekapitulace_09_buri_malby" xfId="97"/>
    <cellStyle name="_Dostavba školy Nymburk_Celková rekapitulace_09_buri_malby_rozpočet_" xfId="98"/>
    <cellStyle name="_Dostavba školy Nymburk_Celková rekapitulace_09_buri_malby_SO 100 kom_Soupis prací" xfId="99"/>
    <cellStyle name="_Dostavba školy Nymburk_Celková rekapitulace_09_buri_malby_SO 101 provizorní DZ" xfId="100"/>
    <cellStyle name="_Dostavba školy Nymburk_Celková rekapitulace_09_buri_malby_SO 200" xfId="101"/>
    <cellStyle name="_Dostavba školy Nymburk_Celková rekapitulace_09_buri_malby_Soupis prací_SO400 xls" xfId="102"/>
    <cellStyle name="_Dostavba školy Nymburk_Celková rekapitulace_09_buri_regaly" xfId="103"/>
    <cellStyle name="_Dostavba školy Nymburk_Celková rekapitulace_09_buri_regaly_rozpočet_" xfId="104"/>
    <cellStyle name="_Dostavba školy Nymburk_Celková rekapitulace_09_buri_regaly_SO 100 kom_Soupis prací" xfId="105"/>
    <cellStyle name="_Dostavba školy Nymburk_Celková rekapitulace_09_buri_regaly_SO 101 provizorní DZ" xfId="106"/>
    <cellStyle name="_Dostavba školy Nymburk_Celková rekapitulace_09_buri_regaly_SO 200" xfId="107"/>
    <cellStyle name="_Dostavba školy Nymburk_Celková rekapitulace_09_buri_regaly_Soupis prací_SO400 xls" xfId="108"/>
    <cellStyle name="_Dostavba školy Nymburk_Celková rekapitulace_09-13-zbytek" xfId="109"/>
    <cellStyle name="_Dostavba školy Nymburk_Celková rekapitulace_09-13-zbytek_6052_Úpravy v terminálu T3_RO_130124" xfId="110"/>
    <cellStyle name="_Dostavba školy Nymburk_Celková rekapitulace_09-13-zbytek_rozpočet_" xfId="111"/>
    <cellStyle name="_Dostavba školy Nymburk_Celková rekapitulace_09-13-zbytek_SO 100 kom_Soupis prací" xfId="112"/>
    <cellStyle name="_Dostavba školy Nymburk_Celková rekapitulace_09-13-zbytek_SO 101 provizorní DZ" xfId="113"/>
    <cellStyle name="_Dostavba školy Nymburk_Celková rekapitulace_09-13-zbytek_SO 200" xfId="114"/>
    <cellStyle name="_Dostavba školy Nymburk_Celková rekapitulace_09-13-zbytek_Soupis prací_SO400 xls" xfId="115"/>
    <cellStyle name="_Dostavba školy Nymburk_Celková rekapitulace_09-17" xfId="116"/>
    <cellStyle name="_Dostavba školy Nymburk_Celková rekapitulace_09-17_6052_Úpravy v terminálu T3_RO_130124" xfId="117"/>
    <cellStyle name="_Dostavba školy Nymburk_Celková rekapitulace_09-17_rozpočet_" xfId="118"/>
    <cellStyle name="_Dostavba školy Nymburk_Celková rekapitulace_09-17_SO 100 kom_Soupis prací" xfId="119"/>
    <cellStyle name="_Dostavba školy Nymburk_Celková rekapitulace_09-17_SO 101 provizorní DZ" xfId="120"/>
    <cellStyle name="_Dostavba školy Nymburk_Celková rekapitulace_09-17_SO 200" xfId="121"/>
    <cellStyle name="_Dostavba školy Nymburk_Celková rekapitulace_09-17_Soupis prací_SO400 xls" xfId="122"/>
    <cellStyle name="_Dostavba školy Nymburk_Celková rekapitulace_09-20" xfId="123"/>
    <cellStyle name="_Dostavba školy Nymburk_Celková rekapitulace_09-20_rozpočet_" xfId="124"/>
    <cellStyle name="_Dostavba školy Nymburk_Celková rekapitulace_09-20_SO 100 kom_Soupis prací" xfId="125"/>
    <cellStyle name="_Dostavba školy Nymburk_Celková rekapitulace_09-20_SO 101 provizorní DZ" xfId="126"/>
    <cellStyle name="_Dostavba školy Nymburk_Celková rekapitulace_09-20_SO 200" xfId="127"/>
    <cellStyle name="_Dostavba školy Nymburk_Celková rekapitulace_09-20_Soupis prací_SO400 xls" xfId="128"/>
    <cellStyle name="_Dostavba školy Nymburk_Celková rekapitulace_rozpočet_" xfId="129"/>
    <cellStyle name="_Dostavba školy Nymburk_Celková rekapitulace_SO 05 interiér propočet" xfId="130"/>
    <cellStyle name="_Dostavba školy Nymburk_Celková rekapitulace_SO 05 interiér propočet_6052_Úpravy v terminálu T3_RO_130124" xfId="131"/>
    <cellStyle name="_Dostavba školy Nymburk_Celková rekapitulace_SO 05 interiér propočet_rozpočet_" xfId="132"/>
    <cellStyle name="_Dostavba školy Nymburk_Celková rekapitulace_SO 05 interiér propočet_SO 100 kom_Soupis prací" xfId="133"/>
    <cellStyle name="_Dostavba školy Nymburk_Celková rekapitulace_SO 05 interiér propočet_SO 101 provizorní DZ" xfId="134"/>
    <cellStyle name="_Dostavba školy Nymburk_Celková rekapitulace_SO 05 interiér propočet_SO 200" xfId="135"/>
    <cellStyle name="_Dostavba školy Nymburk_Celková rekapitulace_SO 05 interiér propočet_Soupis prací_SO400 xls" xfId="136"/>
    <cellStyle name="_Dostavba školy Nymburk_Celková rekapitulace_SO 05 střecha propočet" xfId="137"/>
    <cellStyle name="_Dostavba školy Nymburk_Celková rekapitulace_SO 05 střecha propočet_6052_Úpravy v terminálu T3_RO_130124" xfId="138"/>
    <cellStyle name="_Dostavba školy Nymburk_Celková rekapitulace_SO 05 střecha propočet_rozpočet_" xfId="139"/>
    <cellStyle name="_Dostavba školy Nymburk_Celková rekapitulace_SO 05 střecha propočet_SO 100 kom_Soupis prací" xfId="140"/>
    <cellStyle name="_Dostavba školy Nymburk_Celková rekapitulace_SO 05 střecha propočet_SO 101 provizorní DZ" xfId="141"/>
    <cellStyle name="_Dostavba školy Nymburk_Celková rekapitulace_SO 05 střecha propočet_SO 200" xfId="142"/>
    <cellStyle name="_Dostavba školy Nymburk_Celková rekapitulace_SO 05 střecha propočet_Soupis prací_SO400 xls" xfId="143"/>
    <cellStyle name="_Dostavba školy Nymburk_Celková rekapitulace_SO 05 vzduchové sanační úpravy propočet" xfId="144"/>
    <cellStyle name="_Dostavba školy Nymburk_Celková rekapitulace_SO 05 vzduchové sanační úpravy propočet_6052_Úpravy v terminálu T3_RO_130124" xfId="145"/>
    <cellStyle name="_Dostavba školy Nymburk_Celková rekapitulace_SO 05 vzduchové sanační úpravy propočet_rozpočet_" xfId="146"/>
    <cellStyle name="_Dostavba školy Nymburk_Celková rekapitulace_SO 05 vzduchové sanační úpravy propočet_SO 100 kom_Soupis prací" xfId="147"/>
    <cellStyle name="_Dostavba školy Nymburk_Celková rekapitulace_SO 05 vzduchové sanační úpravy propočet_SO 101 provizorní DZ" xfId="148"/>
    <cellStyle name="_Dostavba školy Nymburk_Celková rekapitulace_SO 05 vzduchové sanační úpravy propočet_SO 200" xfId="149"/>
    <cellStyle name="_Dostavba školy Nymburk_Celková rekapitulace_SO 05 vzduchové sanační úpravy propočet_Soupis prací_SO400 xls" xfId="150"/>
    <cellStyle name="_Dostavba školy Nymburk_Celková rekapitulace_SO 100 kom_Soupis prací" xfId="151"/>
    <cellStyle name="_Dostavba školy Nymburk_Celková rekapitulace_SO 101 provizorní DZ" xfId="152"/>
    <cellStyle name="_Dostavba školy Nymburk_Celková rekapitulace_SO 200" xfId="153"/>
    <cellStyle name="_Dostavba školy Nymburk_Celková rekapitulace_Soupis prací_SO400 xls" xfId="154"/>
    <cellStyle name="_Ladronka_2_VV-DVD_kontrola_FINAL" xfId="155"/>
    <cellStyle name="_Ladronka_2_VV-DVD_kontrola_FINAL_002_08_4914_002_01_09_17_002Technicka_specifikace_2etapa" xfId="156"/>
    <cellStyle name="_Ladronka_2_VV-DVD_kontrola_FINAL_002_08_4914_002_01_09_17_002Technicka_specifikace_2etapa_5724_DVZ_SO_10-02_oceneny_VV" xfId="157"/>
    <cellStyle name="_Ladronka_2_VV-DVD_kontrola_FINAL_002_08_4914_002_01_09_17_002Technicka_specifikace_2etapa_5724_DVZ_SO_10-03_oceneny_VV (2)" xfId="158"/>
    <cellStyle name="_Ladronka_2_VV-DVD_kontrola_FINAL_002_08_4914_002_01_09_17_002Technicka_specifikace_2etapa_5806_Mustek_Ražby_RO" xfId="159"/>
    <cellStyle name="_Ladronka_2_VV-DVD_kontrola_FINAL_002_08_4914_002_01_09_17_002Technicka_specifikace_2etapa_6052_Úpravy v terminálu T3_RO_130124" xfId="160"/>
    <cellStyle name="_Ladronka_2_VV-DVD_kontrola_FINAL_002_08_4914_002_01_09_17_002Technicka_specifikace_2etapa_rozpočet_" xfId="161"/>
    <cellStyle name="_Ladronka_2_VV-DVD_kontrola_FINAL_002_08_4914_002_01_09_17_002Technicka_specifikace_2etapa_SO 100 kom_Soupis prací" xfId="162"/>
    <cellStyle name="_Ladronka_2_VV-DVD_kontrola_FINAL_002_08_4914_002_01_09_17_002Technicka_specifikace_2etapa_SO 101 provizorní DZ" xfId="163"/>
    <cellStyle name="_Ladronka_2_VV-DVD_kontrola_FINAL_002_08_4914_002_01_09_17_002Technicka_specifikace_2etapa_SO 200" xfId="164"/>
    <cellStyle name="_Ladronka_2_VV-DVD_kontrola_FINAL_002_08_4914_002_01_09_17_002Technicka_specifikace_2etapa_Soupis prací_SO400 xls" xfId="165"/>
    <cellStyle name="_Ladronka_2_VV-DVD_kontrola_FINAL_09-13-zbytek" xfId="166"/>
    <cellStyle name="_Ladronka_2_VV-DVD_kontrola_FINAL_09-13-zbytek_5724_DVZ_SO_10-02_oceneny_VV" xfId="167"/>
    <cellStyle name="_Ladronka_2_VV-DVD_kontrola_FINAL_09-13-zbytek_5724_DVZ_SO_10-03_oceneny_VV (2)" xfId="168"/>
    <cellStyle name="_Ladronka_2_VV-DVD_kontrola_FINAL_09-13-zbytek_5806_Mustek_Ražby_RO" xfId="169"/>
    <cellStyle name="_Ladronka_2_VV-DVD_kontrola_FINAL_09-13-zbytek_6052_Úpravy v terminálu T3_RO_130124" xfId="170"/>
    <cellStyle name="_Ladronka_2_VV-DVD_kontrola_FINAL_09-13-zbytek_rozpočet_" xfId="171"/>
    <cellStyle name="_Ladronka_2_VV-DVD_kontrola_FINAL_09-13-zbytek_SO 100 kom_Soupis prací" xfId="172"/>
    <cellStyle name="_Ladronka_2_VV-DVD_kontrola_FINAL_09-13-zbytek_SO 101 provizorní DZ" xfId="173"/>
    <cellStyle name="_Ladronka_2_VV-DVD_kontrola_FINAL_09-13-zbytek_SO 200" xfId="174"/>
    <cellStyle name="_Ladronka_2_VV-DVD_kontrola_FINAL_09-13-zbytek_Soupis prací_SO400 xls" xfId="175"/>
    <cellStyle name="_Ladronka_2_VV-DVD_kontrola_FINAL_09-17" xfId="176"/>
    <cellStyle name="_Ladronka_2_VV-DVD_kontrola_FINAL_09-17_5724_DVZ_SO_10-02_oceneny_VV" xfId="177"/>
    <cellStyle name="_Ladronka_2_VV-DVD_kontrola_FINAL_09-17_5724_DVZ_SO_10-03_oceneny_VV (2)" xfId="178"/>
    <cellStyle name="_Ladronka_2_VV-DVD_kontrola_FINAL_09-17_5806_Mustek_Ražby_RO" xfId="179"/>
    <cellStyle name="_Ladronka_2_VV-DVD_kontrola_FINAL_09-17_6052_Úpravy v terminálu T3_RO_130124" xfId="180"/>
    <cellStyle name="_Ladronka_2_VV-DVD_kontrola_FINAL_09-17_rozpočet_" xfId="181"/>
    <cellStyle name="_Ladronka_2_VV-DVD_kontrola_FINAL_09-17_SO 100 kom_Soupis prací" xfId="182"/>
    <cellStyle name="_Ladronka_2_VV-DVD_kontrola_FINAL_09-17_SO 101 provizorní DZ" xfId="183"/>
    <cellStyle name="_Ladronka_2_VV-DVD_kontrola_FINAL_09-17_SO 200" xfId="184"/>
    <cellStyle name="_Ladronka_2_VV-DVD_kontrola_FINAL_09-17_Soupis prací_SO400 xls" xfId="185"/>
    <cellStyle name="_Ladronka_2_VV-DVD_kontrola_FINAL_SO 05 interiér propočet" xfId="186"/>
    <cellStyle name="_Ladronka_2_VV-DVD_kontrola_FINAL_SO 05 interiér propočet_5724_DVZ_SO_10-02_oceneny_VV" xfId="187"/>
    <cellStyle name="_Ladronka_2_VV-DVD_kontrola_FINAL_SO 05 interiér propočet_5724_DVZ_SO_10-03_oceneny_VV (2)" xfId="188"/>
    <cellStyle name="_Ladronka_2_VV-DVD_kontrola_FINAL_SO 05 interiér propočet_5806_Mustek_Ražby_RO" xfId="189"/>
    <cellStyle name="_Ladronka_2_VV-DVD_kontrola_FINAL_SO 05 interiér propočet_6052_Úpravy v terminálu T3_RO_130124" xfId="190"/>
    <cellStyle name="_Ladronka_2_VV-DVD_kontrola_FINAL_SO 05 interiér propočet_rozpočet_" xfId="191"/>
    <cellStyle name="_Ladronka_2_VV-DVD_kontrola_FINAL_SO 05 interiér propočet_SO 100 kom_Soupis prací" xfId="192"/>
    <cellStyle name="_Ladronka_2_VV-DVD_kontrola_FINAL_SO 05 interiér propočet_SO 101 provizorní DZ" xfId="193"/>
    <cellStyle name="_Ladronka_2_VV-DVD_kontrola_FINAL_SO 05 interiér propočet_SO 200" xfId="194"/>
    <cellStyle name="_Ladronka_2_VV-DVD_kontrola_FINAL_SO 05 interiér propočet_Soupis prací_SO400 xls" xfId="195"/>
    <cellStyle name="_Ladronka_2_VV-DVD_kontrola_FINAL_SO 05 střecha propočet" xfId="196"/>
    <cellStyle name="_Ladronka_2_VV-DVD_kontrola_FINAL_SO 05 střecha propočet_5724_DVZ_SO_10-02_oceneny_VV" xfId="197"/>
    <cellStyle name="_Ladronka_2_VV-DVD_kontrola_FINAL_SO 05 střecha propočet_5724_DVZ_SO_10-03_oceneny_VV (2)" xfId="198"/>
    <cellStyle name="_Ladronka_2_VV-DVD_kontrola_FINAL_SO 05 střecha propočet_5806_Mustek_Ražby_RO" xfId="199"/>
    <cellStyle name="_Ladronka_2_VV-DVD_kontrola_FINAL_SO 05 střecha propočet_6052_Úpravy v terminálu T3_RO_130124" xfId="200"/>
    <cellStyle name="_Ladronka_2_VV-DVD_kontrola_FINAL_SO 05 střecha propočet_rozpočet_" xfId="201"/>
    <cellStyle name="_Ladronka_2_VV-DVD_kontrola_FINAL_SO 05 střecha propočet_SO 100 kom_Soupis prací" xfId="202"/>
    <cellStyle name="_Ladronka_2_VV-DVD_kontrola_FINAL_SO 05 střecha propočet_SO 101 provizorní DZ" xfId="203"/>
    <cellStyle name="_Ladronka_2_VV-DVD_kontrola_FINAL_SO 05 střecha propočet_SO 200" xfId="204"/>
    <cellStyle name="_Ladronka_2_VV-DVD_kontrola_FINAL_SO 05 střecha propočet_Soupis prací_SO400 xls" xfId="205"/>
    <cellStyle name="_Ladronka_2_VV-DVD_kontrola_FINAL_SO 05 vzduchové sanační úpravy propočet" xfId="206"/>
    <cellStyle name="_Ladronka_2_VV-DVD_kontrola_FINAL_SO 05 vzduchové sanační úpravy propočet_5724_DVZ_SO_10-02_oceneny_VV" xfId="207"/>
    <cellStyle name="_Ladronka_2_VV-DVD_kontrola_FINAL_SO 05 vzduchové sanační úpravy propočet_5724_DVZ_SO_10-03_oceneny_VV (2)" xfId="208"/>
    <cellStyle name="_Ladronka_2_VV-DVD_kontrola_FINAL_SO 05 vzduchové sanační úpravy propočet_5806_Mustek_Ražby_RO" xfId="209"/>
    <cellStyle name="_Ladronka_2_VV-DVD_kontrola_FINAL_SO 05 vzduchové sanační úpravy propočet_6052_Úpravy v terminálu T3_RO_130124" xfId="210"/>
    <cellStyle name="_Ladronka_2_VV-DVD_kontrola_FINAL_SO 05 vzduchové sanační úpravy propočet_rozpočet_" xfId="211"/>
    <cellStyle name="_Ladronka_2_VV-DVD_kontrola_FINAL_SO 05 vzduchové sanační úpravy propočet_SO 100 kom_Soupis prací" xfId="212"/>
    <cellStyle name="_Ladronka_2_VV-DVD_kontrola_FINAL_SO 05 vzduchové sanační úpravy propočet_SO 101 provizorní DZ" xfId="213"/>
    <cellStyle name="_Ladronka_2_VV-DVD_kontrola_FINAL_SO 05 vzduchové sanační úpravy propočet_SO 200" xfId="214"/>
    <cellStyle name="_Ladronka_2_VV-DVD_kontrola_FINAL_SO 05 vzduchové sanační úpravy propočet_Soupis prací_SO400 xls" xfId="215"/>
    <cellStyle name="_PERSONAL" xfId="216"/>
    <cellStyle name="_PERSONAL_002_08_4914_002_01_09_17_002Technicka_specifikace_2etapa" xfId="217"/>
    <cellStyle name="_PERSONAL_002_08_4914_002_01_09_17_002Technicka_specifikace_2etapa_6052_Úpravy v terminálu T3_RO_130124" xfId="218"/>
    <cellStyle name="_PERSONAL_002_08_4914_002_01_09_17_002Technicka_specifikace_2etapa_rozpočet_" xfId="219"/>
    <cellStyle name="_PERSONAL_002_08_4914_002_01_09_17_002Technicka_specifikace_2etapa_SO 100 kom_Soupis prací" xfId="220"/>
    <cellStyle name="_PERSONAL_002_08_4914_002_01_09_17_002Technicka_specifikace_2etapa_SO 101 provizorní DZ" xfId="221"/>
    <cellStyle name="_PERSONAL_002_08_4914_002_01_09_17_002Technicka_specifikace_2etapa_SO 200" xfId="222"/>
    <cellStyle name="_PERSONAL_002_08_4914_002_01_09_17_002Technicka_specifikace_2etapa_Soupis prací_SO400 xls" xfId="223"/>
    <cellStyle name="_PERSONAL_09_bur_kanali" xfId="224"/>
    <cellStyle name="_PERSONAL_09_bur_kanali_rozpočet_" xfId="225"/>
    <cellStyle name="_PERSONAL_09_bur_kanali_SO 100 kom_Soupis prací" xfId="226"/>
    <cellStyle name="_PERSONAL_09_bur_kanali_SO 101 provizorní DZ" xfId="227"/>
    <cellStyle name="_PERSONAL_09_bur_kanali_SO 200" xfId="228"/>
    <cellStyle name="_PERSONAL_09_bur_kanali_Soupis prací_SO400 xls" xfId="229"/>
    <cellStyle name="_PERSONAL_09_bur_podlažní_vestavby" xfId="230"/>
    <cellStyle name="_PERSONAL_09_bur_podlažní_vestavby_rozpočet_" xfId="231"/>
    <cellStyle name="_PERSONAL_09_bur_podlažní_vestavby_SO 100 kom_Soupis prací" xfId="232"/>
    <cellStyle name="_PERSONAL_09_bur_podlažní_vestavby_SO 101 provizorní DZ" xfId="233"/>
    <cellStyle name="_PERSONAL_09_bur_podlažní_vestavby_SO 200" xfId="234"/>
    <cellStyle name="_PERSONAL_09_bur_podlažní_vestavby_Soupis prací_SO400 xls" xfId="235"/>
    <cellStyle name="_PERSONAL_09_buri_malby" xfId="236"/>
    <cellStyle name="_PERSONAL_09_buri_malby_rozpočet_" xfId="237"/>
    <cellStyle name="_PERSONAL_09_buri_malby_SO 100 kom_Soupis prací" xfId="238"/>
    <cellStyle name="_PERSONAL_09_buri_malby_SO 101 provizorní DZ" xfId="239"/>
    <cellStyle name="_PERSONAL_09_buri_malby_SO 200" xfId="240"/>
    <cellStyle name="_PERSONAL_09_buri_malby_Soupis prací_SO400 xls" xfId="241"/>
    <cellStyle name="_PERSONAL_09_buri_regaly" xfId="242"/>
    <cellStyle name="_PERSONAL_09_buri_regaly_rozpočet_" xfId="243"/>
    <cellStyle name="_PERSONAL_09_buri_regaly_SO 100 kom_Soupis prací" xfId="244"/>
    <cellStyle name="_PERSONAL_09_buri_regaly_SO 101 provizorní DZ" xfId="245"/>
    <cellStyle name="_PERSONAL_09_buri_regaly_SO 200" xfId="246"/>
    <cellStyle name="_PERSONAL_09_buri_regaly_Soupis prací_SO400 xls" xfId="247"/>
    <cellStyle name="_PERSONAL_09-13-zbytek" xfId="248"/>
    <cellStyle name="_PERSONAL_09-13-zbytek_6052_Úpravy v terminálu T3_RO_130124" xfId="249"/>
    <cellStyle name="_PERSONAL_09-13-zbytek_rozpočet_" xfId="250"/>
    <cellStyle name="_PERSONAL_09-13-zbytek_SO 100 kom_Soupis prací" xfId="251"/>
    <cellStyle name="_PERSONAL_09-13-zbytek_SO 101 provizorní DZ" xfId="252"/>
    <cellStyle name="_PERSONAL_09-13-zbytek_SO 200" xfId="253"/>
    <cellStyle name="_PERSONAL_09-13-zbytek_Soupis prací_SO400 xls" xfId="254"/>
    <cellStyle name="_PERSONAL_09-17" xfId="255"/>
    <cellStyle name="_PERSONAL_09-17_6052_Úpravy v terminálu T3_RO_130124" xfId="256"/>
    <cellStyle name="_PERSONAL_09-17_rozpočet_" xfId="257"/>
    <cellStyle name="_PERSONAL_09-17_SO 100 kom_Soupis prací" xfId="258"/>
    <cellStyle name="_PERSONAL_09-17_SO 101 provizorní DZ" xfId="259"/>
    <cellStyle name="_PERSONAL_09-17_SO 200" xfId="260"/>
    <cellStyle name="_PERSONAL_09-17_Soupis prací_SO400 xls" xfId="261"/>
    <cellStyle name="_PERSONAL_09-20" xfId="262"/>
    <cellStyle name="_PERSONAL_09-20_rozpočet_" xfId="263"/>
    <cellStyle name="_PERSONAL_09-20_SO 100 kom_Soupis prací" xfId="264"/>
    <cellStyle name="_PERSONAL_09-20_SO 101 provizorní DZ" xfId="265"/>
    <cellStyle name="_PERSONAL_09-20_SO 200" xfId="266"/>
    <cellStyle name="_PERSONAL_09-20_Soupis prací_SO400 xls" xfId="267"/>
    <cellStyle name="_PERSONAL_1" xfId="268"/>
    <cellStyle name="_PERSONAL_1_002_08_4914_002_01_09_17_002Technicka_specifikace_2etapa" xfId="269"/>
    <cellStyle name="_PERSONAL_1_002_08_4914_002_01_09_17_002Technicka_specifikace_2etapa_6052_Úpravy v terminálu T3_RO_130124" xfId="270"/>
    <cellStyle name="_PERSONAL_1_002_08_4914_002_01_09_17_002Technicka_specifikace_2etapa_rozpočet_" xfId="271"/>
    <cellStyle name="_PERSONAL_1_002_08_4914_002_01_09_17_002Technicka_specifikace_2etapa_SO 100 kom_Soupis prací" xfId="272"/>
    <cellStyle name="_PERSONAL_1_002_08_4914_002_01_09_17_002Technicka_specifikace_2etapa_SO 101 provizorní DZ" xfId="273"/>
    <cellStyle name="_PERSONAL_1_002_08_4914_002_01_09_17_002Technicka_specifikace_2etapa_SO 200" xfId="274"/>
    <cellStyle name="_PERSONAL_1_002_08_4914_002_01_09_17_002Technicka_specifikace_2etapa_Soupis prací_SO400 xls" xfId="275"/>
    <cellStyle name="_PERSONAL_1_09_bur_kanali" xfId="276"/>
    <cellStyle name="_PERSONAL_1_09_bur_kanali_rozpočet_" xfId="277"/>
    <cellStyle name="_PERSONAL_1_09_bur_kanali_SO 100 kom_Soupis prací" xfId="278"/>
    <cellStyle name="_PERSONAL_1_09_bur_kanali_SO 101 provizorní DZ" xfId="279"/>
    <cellStyle name="_PERSONAL_1_09_bur_kanali_SO 200" xfId="280"/>
    <cellStyle name="_PERSONAL_1_09_bur_kanali_Soupis prací_SO400 xls" xfId="281"/>
    <cellStyle name="_PERSONAL_1_09_bur_podlažní_vestavby" xfId="282"/>
    <cellStyle name="_PERSONAL_1_09_bur_podlažní_vestavby_rozpočet_" xfId="283"/>
    <cellStyle name="_PERSONAL_1_09_bur_podlažní_vestavby_SO 100 kom_Soupis prací" xfId="284"/>
    <cellStyle name="_PERSONAL_1_09_bur_podlažní_vestavby_SO 101 provizorní DZ" xfId="285"/>
    <cellStyle name="_PERSONAL_1_09_bur_podlažní_vestavby_SO 200" xfId="286"/>
    <cellStyle name="_PERSONAL_1_09_bur_podlažní_vestavby_Soupis prací_SO400 xls" xfId="287"/>
    <cellStyle name="_PERSONAL_1_09_buri_malby" xfId="288"/>
    <cellStyle name="_PERSONAL_1_09_buri_malby_rozpočet_" xfId="289"/>
    <cellStyle name="_PERSONAL_1_09_buri_malby_SO 100 kom_Soupis prací" xfId="290"/>
    <cellStyle name="_PERSONAL_1_09_buri_malby_SO 101 provizorní DZ" xfId="291"/>
    <cellStyle name="_PERSONAL_1_09_buri_malby_SO 200" xfId="292"/>
    <cellStyle name="_PERSONAL_1_09_buri_malby_Soupis prací_SO400 xls" xfId="293"/>
    <cellStyle name="_PERSONAL_1_09_buri_regaly" xfId="294"/>
    <cellStyle name="_PERSONAL_1_09_buri_regaly_rozpočet_" xfId="295"/>
    <cellStyle name="_PERSONAL_1_09_buri_regaly_SO 100 kom_Soupis prací" xfId="296"/>
    <cellStyle name="_PERSONAL_1_09_buri_regaly_SO 101 provizorní DZ" xfId="297"/>
    <cellStyle name="_PERSONAL_1_09_buri_regaly_SO 200" xfId="298"/>
    <cellStyle name="_PERSONAL_1_09_buri_regaly_Soupis prací_SO400 xls" xfId="299"/>
    <cellStyle name="_PERSONAL_1_09-13-zbytek" xfId="300"/>
    <cellStyle name="_PERSONAL_1_09-13-zbytek_6052_Úpravy v terminálu T3_RO_130124" xfId="301"/>
    <cellStyle name="_PERSONAL_1_09-13-zbytek_rozpočet_" xfId="302"/>
    <cellStyle name="_PERSONAL_1_09-13-zbytek_SO 100 kom_Soupis prací" xfId="303"/>
    <cellStyle name="_PERSONAL_1_09-13-zbytek_SO 101 provizorní DZ" xfId="304"/>
    <cellStyle name="_PERSONAL_1_09-13-zbytek_SO 200" xfId="305"/>
    <cellStyle name="_PERSONAL_1_09-13-zbytek_Soupis prací_SO400 xls" xfId="306"/>
    <cellStyle name="_PERSONAL_1_09-17" xfId="307"/>
    <cellStyle name="_PERSONAL_1_09-17_6052_Úpravy v terminálu T3_RO_130124" xfId="308"/>
    <cellStyle name="_PERSONAL_1_09-17_rozpočet_" xfId="309"/>
    <cellStyle name="_PERSONAL_1_09-17_SO 100 kom_Soupis prací" xfId="310"/>
    <cellStyle name="_PERSONAL_1_09-17_SO 101 provizorní DZ" xfId="311"/>
    <cellStyle name="_PERSONAL_1_09-17_SO 200" xfId="312"/>
    <cellStyle name="_PERSONAL_1_09-17_Soupis prací_SO400 xls" xfId="313"/>
    <cellStyle name="_PERSONAL_1_09-20" xfId="314"/>
    <cellStyle name="_PERSONAL_1_09-20_rozpočet_" xfId="315"/>
    <cellStyle name="_PERSONAL_1_09-20_SO 100 kom_Soupis prací" xfId="316"/>
    <cellStyle name="_PERSONAL_1_09-20_SO 101 provizorní DZ" xfId="317"/>
    <cellStyle name="_PERSONAL_1_09-20_SO 200" xfId="318"/>
    <cellStyle name="_PERSONAL_1_09-20_Soupis prací_SO400 xls" xfId="319"/>
    <cellStyle name="_PERSONAL_1_rozpočet_" xfId="320"/>
    <cellStyle name="_PERSONAL_1_SO 05 interiér propočet" xfId="321"/>
    <cellStyle name="_PERSONAL_1_SO 05 interiér propočet_6052_Úpravy v terminálu T3_RO_130124" xfId="322"/>
    <cellStyle name="_PERSONAL_1_SO 05 interiér propočet_rozpočet_" xfId="323"/>
    <cellStyle name="_PERSONAL_1_SO 05 interiér propočet_SO 100 kom_Soupis prací" xfId="324"/>
    <cellStyle name="_PERSONAL_1_SO 05 interiér propočet_SO 101 provizorní DZ" xfId="325"/>
    <cellStyle name="_PERSONAL_1_SO 05 interiér propočet_SO 200" xfId="326"/>
    <cellStyle name="_PERSONAL_1_SO 05 interiér propočet_Soupis prací_SO400 xls" xfId="327"/>
    <cellStyle name="_PERSONAL_1_SO 05 střecha propočet" xfId="328"/>
    <cellStyle name="_PERSONAL_1_SO 05 střecha propočet_6052_Úpravy v terminálu T3_RO_130124" xfId="329"/>
    <cellStyle name="_PERSONAL_1_SO 05 střecha propočet_rozpočet_" xfId="330"/>
    <cellStyle name="_PERSONAL_1_SO 05 střecha propočet_SO 100 kom_Soupis prací" xfId="331"/>
    <cellStyle name="_PERSONAL_1_SO 05 střecha propočet_SO 101 provizorní DZ" xfId="332"/>
    <cellStyle name="_PERSONAL_1_SO 05 střecha propočet_SO 200" xfId="333"/>
    <cellStyle name="_PERSONAL_1_SO 05 střecha propočet_Soupis prací_SO400 xls" xfId="334"/>
    <cellStyle name="_PERSONAL_1_SO 05 vzduchové sanační úpravy propočet" xfId="335"/>
    <cellStyle name="_PERSONAL_1_SO 05 vzduchové sanační úpravy propočet_6052_Úpravy v terminálu T3_RO_130124" xfId="336"/>
    <cellStyle name="_PERSONAL_1_SO 05 vzduchové sanační úpravy propočet_rozpočet_" xfId="337"/>
    <cellStyle name="_PERSONAL_1_SO 05 vzduchové sanační úpravy propočet_SO 100 kom_Soupis prací" xfId="338"/>
    <cellStyle name="_PERSONAL_1_SO 05 vzduchové sanační úpravy propočet_SO 101 provizorní DZ" xfId="339"/>
    <cellStyle name="_PERSONAL_1_SO 05 vzduchové sanační úpravy propočet_SO 200" xfId="340"/>
    <cellStyle name="_PERSONAL_1_SO 05 vzduchové sanační úpravy propočet_Soupis prací_SO400 xls" xfId="341"/>
    <cellStyle name="_PERSONAL_1_SO 100 kom_Soupis prací" xfId="342"/>
    <cellStyle name="_PERSONAL_1_SO 101 provizorní DZ" xfId="343"/>
    <cellStyle name="_PERSONAL_1_SO 200" xfId="344"/>
    <cellStyle name="_PERSONAL_1_Soupis prací_SO400 xls" xfId="345"/>
    <cellStyle name="_PERSONAL_rozpočet_" xfId="346"/>
    <cellStyle name="_PERSONAL_SO 05 interiér propočet" xfId="347"/>
    <cellStyle name="_PERSONAL_SO 05 interiér propočet_6052_Úpravy v terminálu T3_RO_130124" xfId="348"/>
    <cellStyle name="_PERSONAL_SO 05 interiér propočet_rozpočet_" xfId="349"/>
    <cellStyle name="_PERSONAL_SO 05 interiér propočet_SO 100 kom_Soupis prací" xfId="350"/>
    <cellStyle name="_PERSONAL_SO 05 interiér propočet_SO 101 provizorní DZ" xfId="351"/>
    <cellStyle name="_PERSONAL_SO 05 interiér propočet_SO 200" xfId="352"/>
    <cellStyle name="_PERSONAL_SO 05 interiér propočet_Soupis prací_SO400 xls" xfId="353"/>
    <cellStyle name="_PERSONAL_SO 05 střecha propočet" xfId="354"/>
    <cellStyle name="_PERSONAL_SO 05 střecha propočet_6052_Úpravy v terminálu T3_RO_130124" xfId="355"/>
    <cellStyle name="_PERSONAL_SO 05 střecha propočet_rozpočet_" xfId="356"/>
    <cellStyle name="_PERSONAL_SO 05 střecha propočet_SO 100 kom_Soupis prací" xfId="357"/>
    <cellStyle name="_PERSONAL_SO 05 střecha propočet_SO 101 provizorní DZ" xfId="358"/>
    <cellStyle name="_PERSONAL_SO 05 střecha propočet_SO 200" xfId="359"/>
    <cellStyle name="_PERSONAL_SO 05 střecha propočet_Soupis prací_SO400 xls" xfId="360"/>
    <cellStyle name="_PERSONAL_SO 05 vzduchové sanační úpravy propočet" xfId="361"/>
    <cellStyle name="_PERSONAL_SO 05 vzduchové sanační úpravy propočet_6052_Úpravy v terminálu T3_RO_130124" xfId="362"/>
    <cellStyle name="_PERSONAL_SO 05 vzduchové sanační úpravy propočet_rozpočet_" xfId="363"/>
    <cellStyle name="_PERSONAL_SO 05 vzduchové sanační úpravy propočet_SO 100 kom_Soupis prací" xfId="364"/>
    <cellStyle name="_PERSONAL_SO 05 vzduchové sanační úpravy propočet_SO 101 provizorní DZ" xfId="365"/>
    <cellStyle name="_PERSONAL_SO 05 vzduchové sanační úpravy propočet_SO 200" xfId="366"/>
    <cellStyle name="_PERSONAL_SO 05 vzduchové sanační úpravy propočet_Soupis prací_SO400 xls" xfId="367"/>
    <cellStyle name="_PERSONAL_SO 100 kom_Soupis prací" xfId="368"/>
    <cellStyle name="_PERSONAL_SO 101 provizorní DZ" xfId="369"/>
    <cellStyle name="_PERSONAL_SO 200" xfId="370"/>
    <cellStyle name="_PERSONAL_Soupis prací_SO400 xls" xfId="371"/>
    <cellStyle name="_Q-Sadovky-výkaz-2003-07-01" xfId="372"/>
    <cellStyle name="_Q-Sadovky-výkaz-2003-07-01_002_08_4914_002_01_09_17_002Technicka_specifikace_2etapa" xfId="373"/>
    <cellStyle name="_Q-Sadovky-výkaz-2003-07-01_002_08_4914_002_01_09_17_002Technicka_specifikace_2etapa_6052_Úpravy v terminálu T3_RO_130124" xfId="374"/>
    <cellStyle name="_Q-Sadovky-výkaz-2003-07-01_002_08_4914_002_01_09_17_002Technicka_specifikace_2etapa_rozpočet_" xfId="375"/>
    <cellStyle name="_Q-Sadovky-výkaz-2003-07-01_002_08_4914_002_01_09_17_002Technicka_specifikace_2etapa_SO 100 kom_Soupis prací" xfId="376"/>
    <cellStyle name="_Q-Sadovky-výkaz-2003-07-01_002_08_4914_002_01_09_17_002Technicka_specifikace_2etapa_SO 101 provizorní DZ" xfId="377"/>
    <cellStyle name="_Q-Sadovky-výkaz-2003-07-01_002_08_4914_002_01_09_17_002Technicka_specifikace_2etapa_SO 200" xfId="378"/>
    <cellStyle name="_Q-Sadovky-výkaz-2003-07-01_002_08_4914_002_01_09_17_002Technicka_specifikace_2etapa_Soupis prací_SO400 xls" xfId="379"/>
    <cellStyle name="_Q-Sadovky-výkaz-2003-07-01_09-13-zbytek" xfId="380"/>
    <cellStyle name="_Q-Sadovky-výkaz-2003-07-01_09-13-zbytek_6052_Úpravy v terminálu T3_RO_130124" xfId="381"/>
    <cellStyle name="_Q-Sadovky-výkaz-2003-07-01_09-13-zbytek_rozpočet_" xfId="382"/>
    <cellStyle name="_Q-Sadovky-výkaz-2003-07-01_09-13-zbytek_SO 100 kom_Soupis prací" xfId="383"/>
    <cellStyle name="_Q-Sadovky-výkaz-2003-07-01_09-13-zbytek_SO 101 provizorní DZ" xfId="384"/>
    <cellStyle name="_Q-Sadovky-výkaz-2003-07-01_09-13-zbytek_SO 200" xfId="385"/>
    <cellStyle name="_Q-Sadovky-výkaz-2003-07-01_09-13-zbytek_Soupis prací_SO400 xls" xfId="386"/>
    <cellStyle name="_Q-Sadovky-výkaz-2003-07-01_09-17" xfId="387"/>
    <cellStyle name="_Q-Sadovky-výkaz-2003-07-01_09-17_6052_Úpravy v terminálu T3_RO_130124" xfId="388"/>
    <cellStyle name="_Q-Sadovky-výkaz-2003-07-01_09-17_rozpočet_" xfId="389"/>
    <cellStyle name="_Q-Sadovky-výkaz-2003-07-01_09-17_SO 100 kom_Soupis prací" xfId="390"/>
    <cellStyle name="_Q-Sadovky-výkaz-2003-07-01_09-17_SO 101 provizorní DZ" xfId="391"/>
    <cellStyle name="_Q-Sadovky-výkaz-2003-07-01_09-17_SO 200" xfId="392"/>
    <cellStyle name="_Q-Sadovky-výkaz-2003-07-01_09-17_Soupis prací_SO400 xls" xfId="393"/>
    <cellStyle name="_Q-Sadovky-výkaz-2003-07-01_1" xfId="394"/>
    <cellStyle name="_Q-Sadovky-výkaz-2003-07-01_1_002_08_4914_002_01_09_17_002Technicka_specifikace_2etapa" xfId="395"/>
    <cellStyle name="_Q-Sadovky-výkaz-2003-07-01_1_002_08_4914_002_01_09_17_002Technicka_specifikace_2etapa_6052_Úpravy v terminálu T3_RO_130124" xfId="396"/>
    <cellStyle name="_Q-Sadovky-výkaz-2003-07-01_1_002_08_4914_002_01_09_17_002Technicka_specifikace_2etapa_rozpočet_" xfId="397"/>
    <cellStyle name="_Q-Sadovky-výkaz-2003-07-01_1_002_08_4914_002_01_09_17_002Technicka_specifikace_2etapa_SO 100 kom_Soupis prací" xfId="398"/>
    <cellStyle name="_Q-Sadovky-výkaz-2003-07-01_1_002_08_4914_002_01_09_17_002Technicka_specifikace_2etapa_SO 101 provizorní DZ" xfId="399"/>
    <cellStyle name="_Q-Sadovky-výkaz-2003-07-01_1_002_08_4914_002_01_09_17_002Technicka_specifikace_2etapa_SO 200" xfId="400"/>
    <cellStyle name="_Q-Sadovky-výkaz-2003-07-01_1_002_08_4914_002_01_09_17_002Technicka_specifikace_2etapa_Soupis prací_SO400 xls" xfId="401"/>
    <cellStyle name="_Q-Sadovky-výkaz-2003-07-01_1_09_bur_kanali" xfId="402"/>
    <cellStyle name="_Q-Sadovky-výkaz-2003-07-01_1_09_bur_kanali_rozpočet_" xfId="403"/>
    <cellStyle name="_Q-Sadovky-výkaz-2003-07-01_1_09_bur_kanali_SO 100 kom_Soupis prací" xfId="404"/>
    <cellStyle name="_Q-Sadovky-výkaz-2003-07-01_1_09_bur_kanali_SO 101 provizorní DZ" xfId="405"/>
    <cellStyle name="_Q-Sadovky-výkaz-2003-07-01_1_09_bur_kanali_SO 200" xfId="406"/>
    <cellStyle name="_Q-Sadovky-výkaz-2003-07-01_1_09_bur_kanali_Soupis prací_SO400 xls" xfId="407"/>
    <cellStyle name="_Q-Sadovky-výkaz-2003-07-01_1_09_bur_podlažní_vestavby" xfId="408"/>
    <cellStyle name="_Q-Sadovky-výkaz-2003-07-01_1_09_bur_podlažní_vestavby_rozpočet_" xfId="409"/>
    <cellStyle name="_Q-Sadovky-výkaz-2003-07-01_1_09_bur_podlažní_vestavby_SO 100 kom_Soupis prací" xfId="410"/>
    <cellStyle name="_Q-Sadovky-výkaz-2003-07-01_1_09_bur_podlažní_vestavby_SO 101 provizorní DZ" xfId="411"/>
    <cellStyle name="_Q-Sadovky-výkaz-2003-07-01_1_09_bur_podlažní_vestavby_SO 200" xfId="412"/>
    <cellStyle name="_Q-Sadovky-výkaz-2003-07-01_1_09_bur_podlažní_vestavby_Soupis prací_SO400 xls" xfId="413"/>
    <cellStyle name="_Q-Sadovky-výkaz-2003-07-01_1_09_buri_malby" xfId="414"/>
    <cellStyle name="_Q-Sadovky-výkaz-2003-07-01_1_09_buri_malby_rozpočet_" xfId="415"/>
    <cellStyle name="_Q-Sadovky-výkaz-2003-07-01_1_09_buri_malby_SO 100 kom_Soupis prací" xfId="416"/>
    <cellStyle name="_Q-Sadovky-výkaz-2003-07-01_1_09_buri_malby_SO 101 provizorní DZ" xfId="417"/>
    <cellStyle name="_Q-Sadovky-výkaz-2003-07-01_1_09_buri_malby_SO 200" xfId="418"/>
    <cellStyle name="_Q-Sadovky-výkaz-2003-07-01_1_09_buri_malby_Soupis prací_SO400 xls" xfId="419"/>
    <cellStyle name="_Q-Sadovky-výkaz-2003-07-01_1_09_buri_regaly" xfId="420"/>
    <cellStyle name="_Q-Sadovky-výkaz-2003-07-01_1_09_buri_regaly_rozpočet_" xfId="421"/>
    <cellStyle name="_Q-Sadovky-výkaz-2003-07-01_1_09_buri_regaly_SO 100 kom_Soupis prací" xfId="422"/>
    <cellStyle name="_Q-Sadovky-výkaz-2003-07-01_1_09_buri_regaly_SO 101 provizorní DZ" xfId="423"/>
    <cellStyle name="_Q-Sadovky-výkaz-2003-07-01_1_09_buri_regaly_SO 200" xfId="424"/>
    <cellStyle name="_Q-Sadovky-výkaz-2003-07-01_1_09_buri_regaly_Soupis prací_SO400 xls" xfId="425"/>
    <cellStyle name="_Q-Sadovky-výkaz-2003-07-01_1_09-13-zbytek" xfId="426"/>
    <cellStyle name="_Q-Sadovky-výkaz-2003-07-01_1_09-13-zbytek_6052_Úpravy v terminálu T3_RO_130124" xfId="427"/>
    <cellStyle name="_Q-Sadovky-výkaz-2003-07-01_1_09-13-zbytek_rozpočet_" xfId="428"/>
    <cellStyle name="_Q-Sadovky-výkaz-2003-07-01_1_09-13-zbytek_SO 100 kom_Soupis prací" xfId="429"/>
    <cellStyle name="_Q-Sadovky-výkaz-2003-07-01_1_09-13-zbytek_SO 101 provizorní DZ" xfId="430"/>
    <cellStyle name="_Q-Sadovky-výkaz-2003-07-01_1_09-13-zbytek_SO 200" xfId="431"/>
    <cellStyle name="_Q-Sadovky-výkaz-2003-07-01_1_09-13-zbytek_Soupis prací_SO400 xls" xfId="432"/>
    <cellStyle name="_Q-Sadovky-výkaz-2003-07-01_1_09-17" xfId="433"/>
    <cellStyle name="_Q-Sadovky-výkaz-2003-07-01_1_09-17_6052_Úpravy v terminálu T3_RO_130124" xfId="434"/>
    <cellStyle name="_Q-Sadovky-výkaz-2003-07-01_1_09-17_rozpočet_" xfId="435"/>
    <cellStyle name="_Q-Sadovky-výkaz-2003-07-01_1_09-17_SO 100 kom_Soupis prací" xfId="436"/>
    <cellStyle name="_Q-Sadovky-výkaz-2003-07-01_1_09-17_SO 101 provizorní DZ" xfId="437"/>
    <cellStyle name="_Q-Sadovky-výkaz-2003-07-01_1_09-17_SO 200" xfId="438"/>
    <cellStyle name="_Q-Sadovky-výkaz-2003-07-01_1_09-17_Soupis prací_SO400 xls" xfId="439"/>
    <cellStyle name="_Q-Sadovky-výkaz-2003-07-01_1_09-20" xfId="440"/>
    <cellStyle name="_Q-Sadovky-výkaz-2003-07-01_1_09-20_rozpočet_" xfId="441"/>
    <cellStyle name="_Q-Sadovky-výkaz-2003-07-01_1_09-20_SO 100 kom_Soupis prací" xfId="442"/>
    <cellStyle name="_Q-Sadovky-výkaz-2003-07-01_1_09-20_SO 101 provizorní DZ" xfId="443"/>
    <cellStyle name="_Q-Sadovky-výkaz-2003-07-01_1_09-20_SO 200" xfId="444"/>
    <cellStyle name="_Q-Sadovky-výkaz-2003-07-01_1_09-20_Soupis prací_SO400 xls" xfId="445"/>
    <cellStyle name="_Q-Sadovky-výkaz-2003-07-01_1_rozpočet_" xfId="446"/>
    <cellStyle name="_Q-Sadovky-výkaz-2003-07-01_1_SO 05 interiér propočet" xfId="447"/>
    <cellStyle name="_Q-Sadovky-výkaz-2003-07-01_1_SO 05 interiér propočet_6052_Úpravy v terminálu T3_RO_130124" xfId="448"/>
    <cellStyle name="_Q-Sadovky-výkaz-2003-07-01_1_SO 05 interiér propočet_rozpočet_" xfId="449"/>
    <cellStyle name="_Q-Sadovky-výkaz-2003-07-01_1_SO 05 interiér propočet_SO 100 kom_Soupis prací" xfId="450"/>
    <cellStyle name="_Q-Sadovky-výkaz-2003-07-01_1_SO 05 interiér propočet_SO 101 provizorní DZ" xfId="451"/>
    <cellStyle name="_Q-Sadovky-výkaz-2003-07-01_1_SO 05 interiér propočet_SO 200" xfId="452"/>
    <cellStyle name="_Q-Sadovky-výkaz-2003-07-01_1_SO 05 interiér propočet_Soupis prací_SO400 xls" xfId="453"/>
    <cellStyle name="_Q-Sadovky-výkaz-2003-07-01_1_SO 05 střecha propočet" xfId="454"/>
    <cellStyle name="_Q-Sadovky-výkaz-2003-07-01_1_SO 05 střecha propočet_6052_Úpravy v terminálu T3_RO_130124" xfId="455"/>
    <cellStyle name="_Q-Sadovky-výkaz-2003-07-01_1_SO 05 střecha propočet_rozpočet_" xfId="456"/>
    <cellStyle name="_Q-Sadovky-výkaz-2003-07-01_1_SO 05 střecha propočet_SO 100 kom_Soupis prací" xfId="457"/>
    <cellStyle name="_Q-Sadovky-výkaz-2003-07-01_1_SO 05 střecha propočet_SO 101 provizorní DZ" xfId="458"/>
    <cellStyle name="_Q-Sadovky-výkaz-2003-07-01_1_SO 05 střecha propočet_SO 200" xfId="459"/>
    <cellStyle name="_Q-Sadovky-výkaz-2003-07-01_1_SO 05 střecha propočet_Soupis prací_SO400 xls" xfId="460"/>
    <cellStyle name="_Q-Sadovky-výkaz-2003-07-01_1_SO 05 vzduchové sanační úpravy propočet" xfId="461"/>
    <cellStyle name="_Q-Sadovky-výkaz-2003-07-01_1_SO 05 vzduchové sanační úpravy propočet_6052_Úpravy v terminálu T3_RO_130124" xfId="462"/>
    <cellStyle name="_Q-Sadovky-výkaz-2003-07-01_1_SO 05 vzduchové sanační úpravy propočet_rozpočet_" xfId="463"/>
    <cellStyle name="_Q-Sadovky-výkaz-2003-07-01_1_SO 05 vzduchové sanační úpravy propočet_SO 100 kom_Soupis prací" xfId="464"/>
    <cellStyle name="_Q-Sadovky-výkaz-2003-07-01_1_SO 05 vzduchové sanační úpravy propočet_SO 101 provizorní DZ" xfId="465"/>
    <cellStyle name="_Q-Sadovky-výkaz-2003-07-01_1_SO 05 vzduchové sanační úpravy propočet_SO 200" xfId="466"/>
    <cellStyle name="_Q-Sadovky-výkaz-2003-07-01_1_SO 05 vzduchové sanační úpravy propočet_Soupis prací_SO400 xls" xfId="467"/>
    <cellStyle name="_Q-Sadovky-výkaz-2003-07-01_1_SO 100 kom_Soupis prací" xfId="468"/>
    <cellStyle name="_Q-Sadovky-výkaz-2003-07-01_1_SO 101 provizorní DZ" xfId="469"/>
    <cellStyle name="_Q-Sadovky-výkaz-2003-07-01_1_SO 200" xfId="470"/>
    <cellStyle name="_Q-Sadovky-výkaz-2003-07-01_1_Soupis prací_SO400 xls" xfId="471"/>
    <cellStyle name="_Q-Sadovky-výkaz-2003-07-01_2" xfId="472"/>
    <cellStyle name="_Q-Sadovky-výkaz-2003-07-01_2_002_08_4914_002_01_09_17_002Technicka_specifikace_2etapa" xfId="473"/>
    <cellStyle name="_Q-Sadovky-výkaz-2003-07-01_2_002_08_4914_002_01_09_17_002Technicka_specifikace_2etapa_5724_DVZ_SO_10-02_oceneny_VV" xfId="474"/>
    <cellStyle name="_Q-Sadovky-výkaz-2003-07-01_2_002_08_4914_002_01_09_17_002Technicka_specifikace_2etapa_5724_DVZ_SO_10-03_oceneny_VV (2)" xfId="475"/>
    <cellStyle name="_Q-Sadovky-výkaz-2003-07-01_2_002_08_4914_002_01_09_17_002Technicka_specifikace_2etapa_5806_Mustek_Ražby_RO" xfId="476"/>
    <cellStyle name="_Q-Sadovky-výkaz-2003-07-01_2_002_08_4914_002_01_09_17_002Technicka_specifikace_2etapa_6052_Úpravy v terminálu T3_RO_130124" xfId="477"/>
    <cellStyle name="_Q-Sadovky-výkaz-2003-07-01_2_002_08_4914_002_01_09_17_002Technicka_specifikace_2etapa_rozpočet_" xfId="478"/>
    <cellStyle name="_Q-Sadovky-výkaz-2003-07-01_2_002_08_4914_002_01_09_17_002Technicka_specifikace_2etapa_SO 100 kom_Soupis prací" xfId="479"/>
    <cellStyle name="_Q-Sadovky-výkaz-2003-07-01_2_002_08_4914_002_01_09_17_002Technicka_specifikace_2etapa_SO 101 provizorní DZ" xfId="480"/>
    <cellStyle name="_Q-Sadovky-výkaz-2003-07-01_2_002_08_4914_002_01_09_17_002Technicka_specifikace_2etapa_SO 200" xfId="481"/>
    <cellStyle name="_Q-Sadovky-výkaz-2003-07-01_2_002_08_4914_002_01_09_17_002Technicka_specifikace_2etapa_Soupis prací_SO400 xls" xfId="482"/>
    <cellStyle name="_Q-Sadovky-výkaz-2003-07-01_2_09_bur_kanali" xfId="483"/>
    <cellStyle name="_Q-Sadovky-výkaz-2003-07-01_2_09_bur_kanali_rozpočet_" xfId="484"/>
    <cellStyle name="_Q-Sadovky-výkaz-2003-07-01_2_09_bur_kanali_SO 100 kom_Soupis prací" xfId="485"/>
    <cellStyle name="_Q-Sadovky-výkaz-2003-07-01_2_09_bur_kanali_SO 101 provizorní DZ" xfId="486"/>
    <cellStyle name="_Q-Sadovky-výkaz-2003-07-01_2_09_bur_kanali_SO 200" xfId="487"/>
    <cellStyle name="_Q-Sadovky-výkaz-2003-07-01_2_09_bur_kanali_Soupis prací_SO400 xls" xfId="488"/>
    <cellStyle name="_Q-Sadovky-výkaz-2003-07-01_2_09_bur_podlažní_vestavby" xfId="489"/>
    <cellStyle name="_Q-Sadovky-výkaz-2003-07-01_2_09_bur_podlažní_vestavby_rozpočet_" xfId="490"/>
    <cellStyle name="_Q-Sadovky-výkaz-2003-07-01_2_09_bur_podlažní_vestavby_SO 100 kom_Soupis prací" xfId="491"/>
    <cellStyle name="_Q-Sadovky-výkaz-2003-07-01_2_09_bur_podlažní_vestavby_SO 101 provizorní DZ" xfId="492"/>
    <cellStyle name="_Q-Sadovky-výkaz-2003-07-01_2_09_bur_podlažní_vestavby_SO 200" xfId="493"/>
    <cellStyle name="_Q-Sadovky-výkaz-2003-07-01_2_09_bur_podlažní_vestavby_Soupis prací_SO400 xls" xfId="494"/>
    <cellStyle name="_Q-Sadovky-výkaz-2003-07-01_2_09_buri_malby" xfId="495"/>
    <cellStyle name="_Q-Sadovky-výkaz-2003-07-01_2_09_buri_malby_rozpočet_" xfId="496"/>
    <cellStyle name="_Q-Sadovky-výkaz-2003-07-01_2_09_buri_malby_SO 100 kom_Soupis prací" xfId="497"/>
    <cellStyle name="_Q-Sadovky-výkaz-2003-07-01_2_09_buri_malby_SO 101 provizorní DZ" xfId="498"/>
    <cellStyle name="_Q-Sadovky-výkaz-2003-07-01_2_09_buri_malby_SO 200" xfId="499"/>
    <cellStyle name="_Q-Sadovky-výkaz-2003-07-01_2_09_buri_malby_Soupis prací_SO400 xls" xfId="500"/>
    <cellStyle name="_Q-Sadovky-výkaz-2003-07-01_2_09_buri_regaly" xfId="501"/>
    <cellStyle name="_Q-Sadovky-výkaz-2003-07-01_2_09_buri_regaly_rozpočet_" xfId="502"/>
    <cellStyle name="_Q-Sadovky-výkaz-2003-07-01_2_09_buri_regaly_SO 100 kom_Soupis prací" xfId="503"/>
    <cellStyle name="_Q-Sadovky-výkaz-2003-07-01_2_09_buri_regaly_SO 101 provizorní DZ" xfId="504"/>
    <cellStyle name="_Q-Sadovky-výkaz-2003-07-01_2_09_buri_regaly_SO 200" xfId="505"/>
    <cellStyle name="_Q-Sadovky-výkaz-2003-07-01_2_09_buri_regaly_Soupis prací_SO400 xls" xfId="506"/>
    <cellStyle name="_Q-Sadovky-výkaz-2003-07-01_2_09-13-zbytek" xfId="507"/>
    <cellStyle name="_Q-Sadovky-výkaz-2003-07-01_2_09-13-zbytek_5724_DVZ_SO_10-02_oceneny_VV" xfId="508"/>
    <cellStyle name="_Q-Sadovky-výkaz-2003-07-01_2_09-13-zbytek_5724_DVZ_SO_10-03_oceneny_VV (2)" xfId="509"/>
    <cellStyle name="_Q-Sadovky-výkaz-2003-07-01_2_09-13-zbytek_5806_Mustek_Ražby_RO" xfId="510"/>
    <cellStyle name="_Q-Sadovky-výkaz-2003-07-01_2_09-13-zbytek_6052_Úpravy v terminálu T3_RO_130124" xfId="511"/>
    <cellStyle name="_Q-Sadovky-výkaz-2003-07-01_2_09-13-zbytek_rozpočet_" xfId="512"/>
    <cellStyle name="_Q-Sadovky-výkaz-2003-07-01_2_09-13-zbytek_SO 100 kom_Soupis prací" xfId="513"/>
    <cellStyle name="_Q-Sadovky-výkaz-2003-07-01_2_09-13-zbytek_SO 101 provizorní DZ" xfId="514"/>
    <cellStyle name="_Q-Sadovky-výkaz-2003-07-01_2_09-13-zbytek_SO 200" xfId="515"/>
    <cellStyle name="_Q-Sadovky-výkaz-2003-07-01_2_09-13-zbytek_Soupis prací_SO400 xls" xfId="516"/>
    <cellStyle name="_Q-Sadovky-výkaz-2003-07-01_2_09-17" xfId="517"/>
    <cellStyle name="_Q-Sadovky-výkaz-2003-07-01_2_09-17_5724_DVZ_SO_10-02_oceneny_VV" xfId="518"/>
    <cellStyle name="_Q-Sadovky-výkaz-2003-07-01_2_09-17_5724_DVZ_SO_10-03_oceneny_VV (2)" xfId="519"/>
    <cellStyle name="_Q-Sadovky-výkaz-2003-07-01_2_09-17_5806_Mustek_Ražby_RO" xfId="520"/>
    <cellStyle name="_Q-Sadovky-výkaz-2003-07-01_2_09-17_6052_Úpravy v terminálu T3_RO_130124" xfId="521"/>
    <cellStyle name="_Q-Sadovky-výkaz-2003-07-01_2_09-17_rozpočet_" xfId="522"/>
    <cellStyle name="_Q-Sadovky-výkaz-2003-07-01_2_09-17_SO 100 kom_Soupis prací" xfId="523"/>
    <cellStyle name="_Q-Sadovky-výkaz-2003-07-01_2_09-17_SO 101 provizorní DZ" xfId="524"/>
    <cellStyle name="_Q-Sadovky-výkaz-2003-07-01_2_09-17_SO 200" xfId="525"/>
    <cellStyle name="_Q-Sadovky-výkaz-2003-07-01_2_09-17_Soupis prací_SO400 xls" xfId="526"/>
    <cellStyle name="_Q-Sadovky-výkaz-2003-07-01_2_09-20" xfId="527"/>
    <cellStyle name="_Q-Sadovky-výkaz-2003-07-01_2_09-20_rozpočet_" xfId="528"/>
    <cellStyle name="_Q-Sadovky-výkaz-2003-07-01_2_09-20_SO 100 kom_Soupis prací" xfId="529"/>
    <cellStyle name="_Q-Sadovky-výkaz-2003-07-01_2_09-20_SO 101 provizorní DZ" xfId="530"/>
    <cellStyle name="_Q-Sadovky-výkaz-2003-07-01_2_09-20_SO 200" xfId="531"/>
    <cellStyle name="_Q-Sadovky-výkaz-2003-07-01_2_09-20_Soupis prací_SO400 xls" xfId="532"/>
    <cellStyle name="_Q-Sadovky-výkaz-2003-07-01_2_rozpočet_" xfId="533"/>
    <cellStyle name="_Q-Sadovky-výkaz-2003-07-01_2_SO 05 interiér propočet" xfId="534"/>
    <cellStyle name="_Q-Sadovky-výkaz-2003-07-01_2_SO 05 interiér propočet_5724_DVZ_SO_10-02_oceneny_VV" xfId="535"/>
    <cellStyle name="_Q-Sadovky-výkaz-2003-07-01_2_SO 05 interiér propočet_5724_DVZ_SO_10-03_oceneny_VV (2)" xfId="536"/>
    <cellStyle name="_Q-Sadovky-výkaz-2003-07-01_2_SO 05 interiér propočet_5806_Mustek_Ražby_RO" xfId="537"/>
    <cellStyle name="_Q-Sadovky-výkaz-2003-07-01_2_SO 05 interiér propočet_6052_Úpravy v terminálu T3_RO_130124" xfId="538"/>
    <cellStyle name="_Q-Sadovky-výkaz-2003-07-01_2_SO 05 interiér propočet_rozpočet_" xfId="539"/>
    <cellStyle name="_Q-Sadovky-výkaz-2003-07-01_2_SO 05 interiér propočet_SO 100 kom_Soupis prací" xfId="540"/>
    <cellStyle name="_Q-Sadovky-výkaz-2003-07-01_2_SO 05 interiér propočet_SO 101 provizorní DZ" xfId="541"/>
    <cellStyle name="_Q-Sadovky-výkaz-2003-07-01_2_SO 05 interiér propočet_SO 200" xfId="542"/>
    <cellStyle name="_Q-Sadovky-výkaz-2003-07-01_2_SO 05 interiér propočet_Soupis prací_SO400 xls" xfId="543"/>
    <cellStyle name="_Q-Sadovky-výkaz-2003-07-01_2_SO 05 střecha propočet" xfId="544"/>
    <cellStyle name="_Q-Sadovky-výkaz-2003-07-01_2_SO 05 střecha propočet_5724_DVZ_SO_10-02_oceneny_VV" xfId="545"/>
    <cellStyle name="_Q-Sadovky-výkaz-2003-07-01_2_SO 05 střecha propočet_5724_DVZ_SO_10-03_oceneny_VV (2)" xfId="546"/>
    <cellStyle name="_Q-Sadovky-výkaz-2003-07-01_2_SO 05 střecha propočet_5806_Mustek_Ražby_RO" xfId="547"/>
    <cellStyle name="_Q-Sadovky-výkaz-2003-07-01_2_SO 05 střecha propočet_6052_Úpravy v terminálu T3_RO_130124" xfId="548"/>
    <cellStyle name="_Q-Sadovky-výkaz-2003-07-01_2_SO 05 střecha propočet_rozpočet_" xfId="549"/>
    <cellStyle name="_Q-Sadovky-výkaz-2003-07-01_2_SO 05 střecha propočet_SO 100 kom_Soupis prací" xfId="550"/>
    <cellStyle name="_Q-Sadovky-výkaz-2003-07-01_2_SO 05 střecha propočet_SO 101 provizorní DZ" xfId="551"/>
    <cellStyle name="_Q-Sadovky-výkaz-2003-07-01_2_SO 05 střecha propočet_SO 200" xfId="552"/>
    <cellStyle name="_Q-Sadovky-výkaz-2003-07-01_2_SO 05 střecha propočet_Soupis prací_SO400 xls" xfId="553"/>
    <cellStyle name="_Q-Sadovky-výkaz-2003-07-01_2_SO 05 vzduchové sanační úpravy propočet" xfId="554"/>
    <cellStyle name="_Q-Sadovky-výkaz-2003-07-01_2_SO 05 vzduchové sanační úpravy propočet_5724_DVZ_SO_10-02_oceneny_VV" xfId="555"/>
    <cellStyle name="_Q-Sadovky-výkaz-2003-07-01_2_SO 05 vzduchové sanační úpravy propočet_5724_DVZ_SO_10-03_oceneny_VV (2)" xfId="556"/>
    <cellStyle name="_Q-Sadovky-výkaz-2003-07-01_2_SO 05 vzduchové sanační úpravy propočet_5806_Mustek_Ražby_RO" xfId="557"/>
    <cellStyle name="_Q-Sadovky-výkaz-2003-07-01_2_SO 05 vzduchové sanační úpravy propočet_6052_Úpravy v terminálu T3_RO_130124" xfId="558"/>
    <cellStyle name="_Q-Sadovky-výkaz-2003-07-01_2_SO 05 vzduchové sanační úpravy propočet_rozpočet_" xfId="559"/>
    <cellStyle name="_Q-Sadovky-výkaz-2003-07-01_2_SO 05 vzduchové sanační úpravy propočet_SO 100 kom_Soupis prací" xfId="560"/>
    <cellStyle name="_Q-Sadovky-výkaz-2003-07-01_2_SO 05 vzduchové sanační úpravy propočet_SO 101 provizorní DZ" xfId="561"/>
    <cellStyle name="_Q-Sadovky-výkaz-2003-07-01_2_SO 05 vzduchové sanační úpravy propočet_SO 200" xfId="562"/>
    <cellStyle name="_Q-Sadovky-výkaz-2003-07-01_2_SO 05 vzduchové sanační úpravy propočet_Soupis prací_SO400 xls" xfId="563"/>
    <cellStyle name="_Q-Sadovky-výkaz-2003-07-01_2_SO 100 kom_Soupis prací" xfId="564"/>
    <cellStyle name="_Q-Sadovky-výkaz-2003-07-01_2_SO 101 provizorní DZ" xfId="565"/>
    <cellStyle name="_Q-Sadovky-výkaz-2003-07-01_2_SO 200" xfId="566"/>
    <cellStyle name="_Q-Sadovky-výkaz-2003-07-01_2_Soupis prací_SO400 xls" xfId="567"/>
    <cellStyle name="_Q-Sadovky-výkaz-2003-07-01_3" xfId="568"/>
    <cellStyle name="_Q-Sadovky-výkaz-2003-07-01_3_002_08_4914_002_01_09_17_002Technicka_specifikace_2etapa" xfId="569"/>
    <cellStyle name="_Q-Sadovky-výkaz-2003-07-01_3_002_08_4914_002_01_09_17_002Technicka_specifikace_2etapa_6052_Úpravy v terminálu T3_RO_130124" xfId="570"/>
    <cellStyle name="_Q-Sadovky-výkaz-2003-07-01_3_002_08_4914_002_01_09_17_002Technicka_specifikace_2etapa_rozpočet_" xfId="571"/>
    <cellStyle name="_Q-Sadovky-výkaz-2003-07-01_3_002_08_4914_002_01_09_17_002Technicka_specifikace_2etapa_SO 100 kom_Soupis prací" xfId="572"/>
    <cellStyle name="_Q-Sadovky-výkaz-2003-07-01_3_002_08_4914_002_01_09_17_002Technicka_specifikace_2etapa_SO 101 provizorní DZ" xfId="573"/>
    <cellStyle name="_Q-Sadovky-výkaz-2003-07-01_3_002_08_4914_002_01_09_17_002Technicka_specifikace_2etapa_SO 200" xfId="574"/>
    <cellStyle name="_Q-Sadovky-výkaz-2003-07-01_3_002_08_4914_002_01_09_17_002Technicka_specifikace_2etapa_Soupis prací_SO400 xls" xfId="575"/>
    <cellStyle name="_Q-Sadovky-výkaz-2003-07-01_3_09_bur_kanali" xfId="576"/>
    <cellStyle name="_Q-Sadovky-výkaz-2003-07-01_3_09_bur_kanali_rozpočet_" xfId="577"/>
    <cellStyle name="_Q-Sadovky-výkaz-2003-07-01_3_09_bur_kanali_SO 100 kom_Soupis prací" xfId="578"/>
    <cellStyle name="_Q-Sadovky-výkaz-2003-07-01_3_09_bur_kanali_SO 101 provizorní DZ" xfId="579"/>
    <cellStyle name="_Q-Sadovky-výkaz-2003-07-01_3_09_bur_kanali_SO 200" xfId="580"/>
    <cellStyle name="_Q-Sadovky-výkaz-2003-07-01_3_09_bur_kanali_Soupis prací_SO400 xls" xfId="581"/>
    <cellStyle name="_Q-Sadovky-výkaz-2003-07-01_3_09_bur_podlažní_vestavby" xfId="582"/>
    <cellStyle name="_Q-Sadovky-výkaz-2003-07-01_3_09_bur_podlažní_vestavby_rozpočet_" xfId="583"/>
    <cellStyle name="_Q-Sadovky-výkaz-2003-07-01_3_09_bur_podlažní_vestavby_SO 100 kom_Soupis prací" xfId="584"/>
    <cellStyle name="_Q-Sadovky-výkaz-2003-07-01_3_09_bur_podlažní_vestavby_SO 101 provizorní DZ" xfId="585"/>
    <cellStyle name="_Q-Sadovky-výkaz-2003-07-01_3_09_bur_podlažní_vestavby_SO 200" xfId="586"/>
    <cellStyle name="_Q-Sadovky-výkaz-2003-07-01_3_09_bur_podlažní_vestavby_Soupis prací_SO400 xls" xfId="587"/>
    <cellStyle name="_Q-Sadovky-výkaz-2003-07-01_3_09_buri_malby" xfId="588"/>
    <cellStyle name="_Q-Sadovky-výkaz-2003-07-01_3_09_buri_malby_rozpočet_" xfId="589"/>
    <cellStyle name="_Q-Sadovky-výkaz-2003-07-01_3_09_buri_malby_SO 100 kom_Soupis prací" xfId="590"/>
    <cellStyle name="_Q-Sadovky-výkaz-2003-07-01_3_09_buri_malby_SO 101 provizorní DZ" xfId="591"/>
    <cellStyle name="_Q-Sadovky-výkaz-2003-07-01_3_09_buri_malby_SO 200" xfId="592"/>
    <cellStyle name="_Q-Sadovky-výkaz-2003-07-01_3_09_buri_malby_Soupis prací_SO400 xls" xfId="593"/>
    <cellStyle name="_Q-Sadovky-výkaz-2003-07-01_3_09_buri_regaly" xfId="594"/>
    <cellStyle name="_Q-Sadovky-výkaz-2003-07-01_3_09_buri_regaly_rozpočet_" xfId="595"/>
    <cellStyle name="_Q-Sadovky-výkaz-2003-07-01_3_09_buri_regaly_SO 100 kom_Soupis prací" xfId="596"/>
    <cellStyle name="_Q-Sadovky-výkaz-2003-07-01_3_09_buri_regaly_SO 101 provizorní DZ" xfId="597"/>
    <cellStyle name="_Q-Sadovky-výkaz-2003-07-01_3_09_buri_regaly_SO 200" xfId="598"/>
    <cellStyle name="_Q-Sadovky-výkaz-2003-07-01_3_09_buri_regaly_Soupis prací_SO400 xls" xfId="599"/>
    <cellStyle name="_Q-Sadovky-výkaz-2003-07-01_3_09-13-zbytek" xfId="600"/>
    <cellStyle name="_Q-Sadovky-výkaz-2003-07-01_3_09-13-zbytek_6052_Úpravy v terminálu T3_RO_130124" xfId="601"/>
    <cellStyle name="_Q-Sadovky-výkaz-2003-07-01_3_09-13-zbytek_rozpočet_" xfId="602"/>
    <cellStyle name="_Q-Sadovky-výkaz-2003-07-01_3_09-13-zbytek_SO 100 kom_Soupis prací" xfId="603"/>
    <cellStyle name="_Q-Sadovky-výkaz-2003-07-01_3_09-13-zbytek_SO 101 provizorní DZ" xfId="604"/>
    <cellStyle name="_Q-Sadovky-výkaz-2003-07-01_3_09-13-zbytek_SO 200" xfId="605"/>
    <cellStyle name="_Q-Sadovky-výkaz-2003-07-01_3_09-13-zbytek_Soupis prací_SO400 xls" xfId="606"/>
    <cellStyle name="_Q-Sadovky-výkaz-2003-07-01_3_09-17" xfId="607"/>
    <cellStyle name="_Q-Sadovky-výkaz-2003-07-01_3_09-17_6052_Úpravy v terminálu T3_RO_130124" xfId="608"/>
    <cellStyle name="_Q-Sadovky-výkaz-2003-07-01_3_09-17_rozpočet_" xfId="609"/>
    <cellStyle name="_Q-Sadovky-výkaz-2003-07-01_3_09-17_SO 100 kom_Soupis prací" xfId="610"/>
    <cellStyle name="_Q-Sadovky-výkaz-2003-07-01_3_09-17_SO 101 provizorní DZ" xfId="611"/>
    <cellStyle name="_Q-Sadovky-výkaz-2003-07-01_3_09-17_SO 200" xfId="612"/>
    <cellStyle name="_Q-Sadovky-výkaz-2003-07-01_3_09-17_Soupis prací_SO400 xls" xfId="613"/>
    <cellStyle name="_Q-Sadovky-výkaz-2003-07-01_3_09-20" xfId="614"/>
    <cellStyle name="_Q-Sadovky-výkaz-2003-07-01_3_09-20_rozpočet_" xfId="615"/>
    <cellStyle name="_Q-Sadovky-výkaz-2003-07-01_3_09-20_SO 100 kom_Soupis prací" xfId="616"/>
    <cellStyle name="_Q-Sadovky-výkaz-2003-07-01_3_09-20_SO 101 provizorní DZ" xfId="617"/>
    <cellStyle name="_Q-Sadovky-výkaz-2003-07-01_3_09-20_SO 200" xfId="618"/>
    <cellStyle name="_Q-Sadovky-výkaz-2003-07-01_3_09-20_Soupis prací_SO400 xls" xfId="619"/>
    <cellStyle name="_Q-Sadovky-výkaz-2003-07-01_3_rozpočet_" xfId="620"/>
    <cellStyle name="_Q-Sadovky-výkaz-2003-07-01_3_SO 05 interiér propočet" xfId="621"/>
    <cellStyle name="_Q-Sadovky-výkaz-2003-07-01_3_SO 05 interiér propočet_6052_Úpravy v terminálu T3_RO_130124" xfId="622"/>
    <cellStyle name="_Q-Sadovky-výkaz-2003-07-01_3_SO 05 interiér propočet_rozpočet_" xfId="623"/>
    <cellStyle name="_Q-Sadovky-výkaz-2003-07-01_3_SO 05 interiér propočet_SO 100 kom_Soupis prací" xfId="624"/>
    <cellStyle name="_Q-Sadovky-výkaz-2003-07-01_3_SO 05 interiér propočet_SO 101 provizorní DZ" xfId="625"/>
    <cellStyle name="_Q-Sadovky-výkaz-2003-07-01_3_SO 05 interiér propočet_SO 200" xfId="626"/>
    <cellStyle name="_Q-Sadovky-výkaz-2003-07-01_3_SO 05 interiér propočet_Soupis prací_SO400 xls" xfId="627"/>
    <cellStyle name="_Q-Sadovky-výkaz-2003-07-01_3_SO 05 střecha propočet" xfId="628"/>
    <cellStyle name="_Q-Sadovky-výkaz-2003-07-01_3_SO 05 střecha propočet_6052_Úpravy v terminálu T3_RO_130124" xfId="629"/>
    <cellStyle name="_Q-Sadovky-výkaz-2003-07-01_3_SO 05 střecha propočet_rozpočet_" xfId="630"/>
    <cellStyle name="_Q-Sadovky-výkaz-2003-07-01_3_SO 05 střecha propočet_SO 100 kom_Soupis prací" xfId="631"/>
    <cellStyle name="_Q-Sadovky-výkaz-2003-07-01_3_SO 05 střecha propočet_SO 101 provizorní DZ" xfId="632"/>
    <cellStyle name="_Q-Sadovky-výkaz-2003-07-01_3_SO 05 střecha propočet_SO 200" xfId="633"/>
    <cellStyle name="_Q-Sadovky-výkaz-2003-07-01_3_SO 05 střecha propočet_Soupis prací_SO400 xls" xfId="634"/>
    <cellStyle name="_Q-Sadovky-výkaz-2003-07-01_3_SO 05 vzduchové sanační úpravy propočet" xfId="635"/>
    <cellStyle name="_Q-Sadovky-výkaz-2003-07-01_3_SO 05 vzduchové sanační úpravy propočet_6052_Úpravy v terminálu T3_RO_130124" xfId="636"/>
    <cellStyle name="_Q-Sadovky-výkaz-2003-07-01_3_SO 05 vzduchové sanační úpravy propočet_rozpočet_" xfId="637"/>
    <cellStyle name="_Q-Sadovky-výkaz-2003-07-01_3_SO 05 vzduchové sanační úpravy propočet_SO 100 kom_Soupis prací" xfId="638"/>
    <cellStyle name="_Q-Sadovky-výkaz-2003-07-01_3_SO 05 vzduchové sanační úpravy propočet_SO 101 provizorní DZ" xfId="639"/>
    <cellStyle name="_Q-Sadovky-výkaz-2003-07-01_3_SO 05 vzduchové sanační úpravy propočet_SO 200" xfId="640"/>
    <cellStyle name="_Q-Sadovky-výkaz-2003-07-01_3_SO 05 vzduchové sanační úpravy propočet_Soupis prací_SO400 xls" xfId="641"/>
    <cellStyle name="_Q-Sadovky-výkaz-2003-07-01_3_SO 100 kom_Soupis prací" xfId="642"/>
    <cellStyle name="_Q-Sadovky-výkaz-2003-07-01_3_SO 101 provizorní DZ" xfId="643"/>
    <cellStyle name="_Q-Sadovky-výkaz-2003-07-01_3_SO 200" xfId="644"/>
    <cellStyle name="_Q-Sadovky-výkaz-2003-07-01_3_Soupis prací_SO400 xls" xfId="645"/>
    <cellStyle name="_Q-Sadovky-výkaz-2003-07-01_6052_Úpravy v terminálu T3_RO_130124" xfId="646"/>
    <cellStyle name="_Q-Sadovky-výkaz-2003-07-01_rozpočet_" xfId="647"/>
    <cellStyle name="_Q-Sadovky-výkaz-2003-07-01_SO 05 interiér propočet" xfId="648"/>
    <cellStyle name="_Q-Sadovky-výkaz-2003-07-01_SO 05 interiér propočet_6052_Úpravy v terminálu T3_RO_130124" xfId="649"/>
    <cellStyle name="_Q-Sadovky-výkaz-2003-07-01_SO 05 interiér propočet_rozpočet_" xfId="650"/>
    <cellStyle name="_Q-Sadovky-výkaz-2003-07-01_SO 05 interiér propočet_SO 100 kom_Soupis prací" xfId="651"/>
    <cellStyle name="_Q-Sadovky-výkaz-2003-07-01_SO 05 interiér propočet_SO 101 provizorní DZ" xfId="652"/>
    <cellStyle name="_Q-Sadovky-výkaz-2003-07-01_SO 05 interiér propočet_SO 200" xfId="653"/>
    <cellStyle name="_Q-Sadovky-výkaz-2003-07-01_SO 05 interiér propočet_Soupis prací_SO400 xls" xfId="654"/>
    <cellStyle name="_Q-Sadovky-výkaz-2003-07-01_SO 05 střecha propočet" xfId="655"/>
    <cellStyle name="_Q-Sadovky-výkaz-2003-07-01_SO 05 střecha propočet_6052_Úpravy v terminálu T3_RO_130124" xfId="656"/>
    <cellStyle name="_Q-Sadovky-výkaz-2003-07-01_SO 05 střecha propočet_rozpočet_" xfId="657"/>
    <cellStyle name="_Q-Sadovky-výkaz-2003-07-01_SO 05 střecha propočet_SO 100 kom_Soupis prací" xfId="658"/>
    <cellStyle name="_Q-Sadovky-výkaz-2003-07-01_SO 05 střecha propočet_SO 101 provizorní DZ" xfId="659"/>
    <cellStyle name="_Q-Sadovky-výkaz-2003-07-01_SO 05 střecha propočet_SO 200" xfId="660"/>
    <cellStyle name="_Q-Sadovky-výkaz-2003-07-01_SO 05 střecha propočet_Soupis prací_SO400 xls" xfId="661"/>
    <cellStyle name="_Q-Sadovky-výkaz-2003-07-01_SO 05 vzduchové sanační úpravy propočet" xfId="662"/>
    <cellStyle name="_Q-Sadovky-výkaz-2003-07-01_SO 05 vzduchové sanační úpravy propočet_6052_Úpravy v terminálu T3_RO_130124" xfId="663"/>
    <cellStyle name="_Q-Sadovky-výkaz-2003-07-01_SO 05 vzduchové sanační úpravy propočet_rozpočet_" xfId="664"/>
    <cellStyle name="_Q-Sadovky-výkaz-2003-07-01_SO 05 vzduchové sanační úpravy propočet_SO 100 kom_Soupis prací" xfId="665"/>
    <cellStyle name="_Q-Sadovky-výkaz-2003-07-01_SO 05 vzduchové sanační úpravy propočet_SO 101 provizorní DZ" xfId="666"/>
    <cellStyle name="_Q-Sadovky-výkaz-2003-07-01_SO 05 vzduchové sanační úpravy propočet_SO 200" xfId="667"/>
    <cellStyle name="_Q-Sadovky-výkaz-2003-07-01_SO 05 vzduchové sanační úpravy propočet_Soupis prací_SO400 xls" xfId="668"/>
    <cellStyle name="_Q-Sadovky-výkaz-2003-07-01_SO 100 kom_Soupis prací" xfId="669"/>
    <cellStyle name="_Q-Sadovky-výkaz-2003-07-01_SO 101 provizorní DZ" xfId="670"/>
    <cellStyle name="_Q-Sadovky-výkaz-2003-07-01_SO 200" xfId="671"/>
    <cellStyle name="_Q-Sadovky-výkaz-2003-07-01_Soupis prací_SO400 xls" xfId="672"/>
    <cellStyle name="_Rekonstrukce rozvaděčů I P Pavlova_RO" xfId="673"/>
    <cellStyle name="_Rekonstrukce rozvaděčů I P Pavlova_RO_6052_Úpravy v terminálu T3_RO_130124" xfId="674"/>
    <cellStyle name="_Rekonstrukce rozvaděčů I P Pavlova_RO_rozpočet_" xfId="675"/>
    <cellStyle name="_Rekonstrukce rozvaděčů I P Pavlova_RO_SO 100 kom_Soupis prací" xfId="676"/>
    <cellStyle name="_Rekonstrukce rozvaděčů I P Pavlova_RO_SO 101 provizorní DZ" xfId="677"/>
    <cellStyle name="_Rekonstrukce rozvaděčů I P Pavlova_RO_SO 200" xfId="678"/>
    <cellStyle name="_Rekonstrukce rozvaděčů I P Pavlova_RO_Soupis prací_SO400 xls" xfId="679"/>
    <cellStyle name="_SROV Nám Míru - HOFA" xfId="680"/>
    <cellStyle name="_SROV Nám Míru - HOFA_6052_Úpravy v terminálu T3_RO_130124" xfId="681"/>
    <cellStyle name="_SROV Nám Míru - HOFA_rozpočet_" xfId="682"/>
    <cellStyle name="_SROV Nám Míru - HOFA_SO 100 kom_Soupis prací" xfId="683"/>
    <cellStyle name="_SROV Nám Míru - HOFA_SO 101 provizorní DZ" xfId="684"/>
    <cellStyle name="_SROV Nám Míru - HOFA_SO 200" xfId="685"/>
    <cellStyle name="_SROV Nám Míru - HOFA_Soupis prací_SO400 xls" xfId="686"/>
    <cellStyle name="_Summary bill of rates COOLINGL" xfId="687"/>
    <cellStyle name="_Summary bill of rates COOLINGL_1" xfId="688"/>
    <cellStyle name="_Summary bill of rates COOLINGL_2" xfId="689"/>
    <cellStyle name="_Summary bill of rates COOLINGL_3" xfId="690"/>
    <cellStyle name="_Summary bill of rates VENTILATIONL" xfId="691"/>
    <cellStyle name="_Summary bill of rates VENTILATIONL_1" xfId="692"/>
    <cellStyle name="_Summary bill of rates VENTILATIONL_2" xfId="693"/>
    <cellStyle name="_Summary bill of rates VENTILATIONL_3" xfId="694"/>
    <cellStyle name="_Titulní list" xfId="695"/>
    <cellStyle name="_Titulní list_002_08_4914_002_01_09_17_002Technicka_specifikace_2etapa" xfId="696"/>
    <cellStyle name="_Titulní list_002_08_4914_002_01_09_17_002Technicka_specifikace_2etapa_6052_Úpravy v terminálu T3_RO_130124" xfId="697"/>
    <cellStyle name="_Titulní list_002_08_4914_002_01_09_17_002Technicka_specifikace_2etapa_rozpočet_" xfId="698"/>
    <cellStyle name="_Titulní list_002_08_4914_002_01_09_17_002Technicka_specifikace_2etapa_SO 100 kom_Soupis prací" xfId="699"/>
    <cellStyle name="_Titulní list_002_08_4914_002_01_09_17_002Technicka_specifikace_2etapa_SO 101 provizorní DZ" xfId="700"/>
    <cellStyle name="_Titulní list_002_08_4914_002_01_09_17_002Technicka_specifikace_2etapa_SO 200" xfId="701"/>
    <cellStyle name="_Titulní list_002_08_4914_002_01_09_17_002Technicka_specifikace_2etapa_Soupis prací_SO400 xls" xfId="702"/>
    <cellStyle name="_Titulní list_09_bur_kanali" xfId="703"/>
    <cellStyle name="_Titulní list_09_bur_kanali_rozpočet_" xfId="704"/>
    <cellStyle name="_Titulní list_09_bur_kanali_SO 100 kom_Soupis prací" xfId="705"/>
    <cellStyle name="_Titulní list_09_bur_kanali_SO 101 provizorní DZ" xfId="706"/>
    <cellStyle name="_Titulní list_09_bur_kanali_SO 200" xfId="707"/>
    <cellStyle name="_Titulní list_09_bur_kanali_Soupis prací_SO400 xls" xfId="708"/>
    <cellStyle name="_Titulní list_09_bur_podlažní_vestavby" xfId="709"/>
    <cellStyle name="_Titulní list_09_bur_podlažní_vestavby_rozpočet_" xfId="710"/>
    <cellStyle name="_Titulní list_09_bur_podlažní_vestavby_SO 100 kom_Soupis prací" xfId="711"/>
    <cellStyle name="_Titulní list_09_bur_podlažní_vestavby_SO 101 provizorní DZ" xfId="712"/>
    <cellStyle name="_Titulní list_09_bur_podlažní_vestavby_SO 200" xfId="713"/>
    <cellStyle name="_Titulní list_09_bur_podlažní_vestavby_Soupis prací_SO400 xls" xfId="714"/>
    <cellStyle name="_Titulní list_09_buri_malby" xfId="715"/>
    <cellStyle name="_Titulní list_09_buri_malby_rozpočet_" xfId="716"/>
    <cellStyle name="_Titulní list_09_buri_malby_SO 100 kom_Soupis prací" xfId="717"/>
    <cellStyle name="_Titulní list_09_buri_malby_SO 101 provizorní DZ" xfId="718"/>
    <cellStyle name="_Titulní list_09_buri_malby_SO 200" xfId="719"/>
    <cellStyle name="_Titulní list_09_buri_malby_Soupis prací_SO400 xls" xfId="720"/>
    <cellStyle name="_Titulní list_09_buri_regaly" xfId="721"/>
    <cellStyle name="_Titulní list_09_buri_regaly_rozpočet_" xfId="722"/>
    <cellStyle name="_Titulní list_09_buri_regaly_SO 100 kom_Soupis prací" xfId="723"/>
    <cellStyle name="_Titulní list_09_buri_regaly_SO 101 provizorní DZ" xfId="724"/>
    <cellStyle name="_Titulní list_09_buri_regaly_SO 200" xfId="725"/>
    <cellStyle name="_Titulní list_09_buri_regaly_Soupis prací_SO400 xls" xfId="726"/>
    <cellStyle name="_Titulní list_09-13-zbytek" xfId="727"/>
    <cellStyle name="_Titulní list_09-13-zbytek_6052_Úpravy v terminálu T3_RO_130124" xfId="728"/>
    <cellStyle name="_Titulní list_09-13-zbytek_rozpočet_" xfId="729"/>
    <cellStyle name="_Titulní list_09-13-zbytek_SO 100 kom_Soupis prací" xfId="730"/>
    <cellStyle name="_Titulní list_09-13-zbytek_SO 101 provizorní DZ" xfId="731"/>
    <cellStyle name="_Titulní list_09-13-zbytek_SO 200" xfId="732"/>
    <cellStyle name="_Titulní list_09-13-zbytek_Soupis prací_SO400 xls" xfId="733"/>
    <cellStyle name="_Titulní list_09-17" xfId="734"/>
    <cellStyle name="_Titulní list_09-17_6052_Úpravy v terminálu T3_RO_130124" xfId="735"/>
    <cellStyle name="_Titulní list_09-17_rozpočet_" xfId="736"/>
    <cellStyle name="_Titulní list_09-17_SO 100 kom_Soupis prací" xfId="737"/>
    <cellStyle name="_Titulní list_09-17_SO 101 provizorní DZ" xfId="738"/>
    <cellStyle name="_Titulní list_09-17_SO 200" xfId="739"/>
    <cellStyle name="_Titulní list_09-17_Soupis prací_SO400 xls" xfId="740"/>
    <cellStyle name="_Titulní list_09-20" xfId="741"/>
    <cellStyle name="_Titulní list_09-20_rozpočet_" xfId="742"/>
    <cellStyle name="_Titulní list_09-20_SO 100 kom_Soupis prací" xfId="743"/>
    <cellStyle name="_Titulní list_09-20_SO 101 provizorní DZ" xfId="744"/>
    <cellStyle name="_Titulní list_09-20_SO 200" xfId="745"/>
    <cellStyle name="_Titulní list_09-20_Soupis prací_SO400 xls" xfId="746"/>
    <cellStyle name="_Titulní list_rozpočet_" xfId="747"/>
    <cellStyle name="_Titulní list_SO 05 interiér propočet" xfId="748"/>
    <cellStyle name="_Titulní list_SO 05 interiér propočet_6052_Úpravy v terminálu T3_RO_130124" xfId="749"/>
    <cellStyle name="_Titulní list_SO 05 interiér propočet_rozpočet_" xfId="750"/>
    <cellStyle name="_Titulní list_SO 05 interiér propočet_SO 100 kom_Soupis prací" xfId="751"/>
    <cellStyle name="_Titulní list_SO 05 interiér propočet_SO 101 provizorní DZ" xfId="752"/>
    <cellStyle name="_Titulní list_SO 05 interiér propočet_SO 200" xfId="753"/>
    <cellStyle name="_Titulní list_SO 05 interiér propočet_Soupis prací_SO400 xls" xfId="754"/>
    <cellStyle name="_Titulní list_SO 05 střecha propočet" xfId="755"/>
    <cellStyle name="_Titulní list_SO 05 střecha propočet_6052_Úpravy v terminálu T3_RO_130124" xfId="756"/>
    <cellStyle name="_Titulní list_SO 05 střecha propočet_rozpočet_" xfId="757"/>
    <cellStyle name="_Titulní list_SO 05 střecha propočet_SO 100 kom_Soupis prací" xfId="758"/>
    <cellStyle name="_Titulní list_SO 05 střecha propočet_SO 101 provizorní DZ" xfId="759"/>
    <cellStyle name="_Titulní list_SO 05 střecha propočet_SO 200" xfId="760"/>
    <cellStyle name="_Titulní list_SO 05 střecha propočet_Soupis prací_SO400 xls" xfId="761"/>
    <cellStyle name="_Titulní list_SO 05 vzduchové sanační úpravy propočet" xfId="762"/>
    <cellStyle name="_Titulní list_SO 05 vzduchové sanační úpravy propočet_6052_Úpravy v terminálu T3_RO_130124" xfId="763"/>
    <cellStyle name="_Titulní list_SO 05 vzduchové sanační úpravy propočet_rozpočet_" xfId="764"/>
    <cellStyle name="_Titulní list_SO 05 vzduchové sanační úpravy propočet_SO 100 kom_Soupis prací" xfId="765"/>
    <cellStyle name="_Titulní list_SO 05 vzduchové sanační úpravy propočet_SO 101 provizorní DZ" xfId="766"/>
    <cellStyle name="_Titulní list_SO 05 vzduchové sanační úpravy propočet_SO 200" xfId="767"/>
    <cellStyle name="_Titulní list_SO 05 vzduchové sanační úpravy propočet_Soupis prací_SO400 xls" xfId="768"/>
    <cellStyle name="_Titulní list_SO 100 kom_Soupis prací" xfId="769"/>
    <cellStyle name="_Titulní list_SO 101 provizorní DZ" xfId="770"/>
    <cellStyle name="_Titulní list_SO 200" xfId="771"/>
    <cellStyle name="_Titulní list_Soupis prací_SO400 xls" xfId="772"/>
    <cellStyle name="_ZTI_rozpočet" xfId="773"/>
    <cellStyle name="_ZTI_rozpočet_002_08_4914_002_01_09_17_002Technicka_specifikace_2etapa" xfId="774"/>
    <cellStyle name="_ZTI_rozpočet_002_08_4914_002_01_09_17_002Technicka_specifikace_2etapa_6052_Úpravy v terminálu T3_RO_130124" xfId="775"/>
    <cellStyle name="_ZTI_rozpočet_002_08_4914_002_01_09_17_002Technicka_specifikace_2etapa_rozpočet_" xfId="776"/>
    <cellStyle name="_ZTI_rozpočet_002_08_4914_002_01_09_17_002Technicka_specifikace_2etapa_SO 100 kom_Soupis prací" xfId="777"/>
    <cellStyle name="_ZTI_rozpočet_002_08_4914_002_01_09_17_002Technicka_specifikace_2etapa_SO 101 provizorní DZ" xfId="778"/>
    <cellStyle name="_ZTI_rozpočet_002_08_4914_002_01_09_17_002Technicka_specifikace_2etapa_SO 200" xfId="779"/>
    <cellStyle name="_ZTI_rozpočet_002_08_4914_002_01_09_17_002Technicka_specifikace_2etapa_Soupis prací_SO400 xls" xfId="780"/>
    <cellStyle name="_ZTI_rozpočet_09-13-zbytek" xfId="781"/>
    <cellStyle name="_ZTI_rozpočet_09-13-zbytek_6052_Úpravy v terminálu T3_RO_130124" xfId="782"/>
    <cellStyle name="_ZTI_rozpočet_09-13-zbytek_rozpočet_" xfId="783"/>
    <cellStyle name="_ZTI_rozpočet_09-13-zbytek_SO 100 kom_Soupis prací" xfId="784"/>
    <cellStyle name="_ZTI_rozpočet_09-13-zbytek_SO 101 provizorní DZ" xfId="785"/>
    <cellStyle name="_ZTI_rozpočet_09-13-zbytek_SO 200" xfId="786"/>
    <cellStyle name="_ZTI_rozpočet_09-13-zbytek_Soupis prací_SO400 xls" xfId="787"/>
    <cellStyle name="_ZTI_rozpočet_09-17" xfId="788"/>
    <cellStyle name="_ZTI_rozpočet_09-17_6052_Úpravy v terminálu T3_RO_130124" xfId="789"/>
    <cellStyle name="_ZTI_rozpočet_09-17_rozpočet_" xfId="790"/>
    <cellStyle name="_ZTI_rozpočet_09-17_SO 100 kom_Soupis prací" xfId="791"/>
    <cellStyle name="_ZTI_rozpočet_09-17_SO 101 provizorní DZ" xfId="792"/>
    <cellStyle name="_ZTI_rozpočet_09-17_SO 200" xfId="793"/>
    <cellStyle name="_ZTI_rozpočet_09-17_Soupis prací_SO400 xls" xfId="794"/>
    <cellStyle name="_ZTI_rozpočet_SO 05 interiér propočet" xfId="795"/>
    <cellStyle name="_ZTI_rozpočet_SO 05 interiér propočet_6052_Úpravy v terminálu T3_RO_130124" xfId="796"/>
    <cellStyle name="_ZTI_rozpočet_SO 05 interiér propočet_rozpočet_" xfId="797"/>
    <cellStyle name="_ZTI_rozpočet_SO 05 interiér propočet_SO 100 kom_Soupis prací" xfId="798"/>
    <cellStyle name="_ZTI_rozpočet_SO 05 interiér propočet_SO 101 provizorní DZ" xfId="799"/>
    <cellStyle name="_ZTI_rozpočet_SO 05 interiér propočet_SO 200" xfId="800"/>
    <cellStyle name="_ZTI_rozpočet_SO 05 interiér propočet_Soupis prací_SO400 xls" xfId="801"/>
    <cellStyle name="_ZTI_rozpočet_SO 05 střecha propočet" xfId="802"/>
    <cellStyle name="_ZTI_rozpočet_SO 05 střecha propočet_6052_Úpravy v terminálu T3_RO_130124" xfId="803"/>
    <cellStyle name="_ZTI_rozpočet_SO 05 střecha propočet_rozpočet_" xfId="804"/>
    <cellStyle name="_ZTI_rozpočet_SO 05 střecha propočet_SO 100 kom_Soupis prací" xfId="805"/>
    <cellStyle name="_ZTI_rozpočet_SO 05 střecha propočet_SO 101 provizorní DZ" xfId="806"/>
    <cellStyle name="_ZTI_rozpočet_SO 05 střecha propočet_SO 200" xfId="807"/>
    <cellStyle name="_ZTI_rozpočet_SO 05 střecha propočet_Soupis prací_SO400 xls" xfId="808"/>
    <cellStyle name="_ZTI_rozpočet_SO 05 vzduchové sanační úpravy propočet" xfId="809"/>
    <cellStyle name="_ZTI_rozpočet_SO 05 vzduchové sanační úpravy propočet_6052_Úpravy v terminálu T3_RO_130124" xfId="810"/>
    <cellStyle name="_ZTI_rozpočet_SO 05 vzduchové sanační úpravy propočet_rozpočet_" xfId="811"/>
    <cellStyle name="_ZTI_rozpočet_SO 05 vzduchové sanační úpravy propočet_SO 100 kom_Soupis prací" xfId="812"/>
    <cellStyle name="_ZTI_rozpočet_SO 05 vzduchové sanační úpravy propočet_SO 101 provizorní DZ" xfId="813"/>
    <cellStyle name="_ZTI_rozpočet_SO 05 vzduchové sanační úpravy propočet_SO 200" xfId="814"/>
    <cellStyle name="_ZTI_rozpočet_SO 05 vzduchové sanační úpravy propočet_Soupis prací_SO400 xls" xfId="815"/>
    <cellStyle name="1" xfId="816"/>
    <cellStyle name="1 000 Kč_ELEKTRO doplněné K PŘEDÁNÍ-  MŠ Přímětická" xfId="817"/>
    <cellStyle name="1_002_08_4914_002_01_09_17_002Technicka_specifikace_2etapa" xfId="818"/>
    <cellStyle name="1_002_08_4914_002_01_09_17_002Technicka_specifikace_2etapa_6052_Úpravy v terminálu T3_RO_130124" xfId="819"/>
    <cellStyle name="1_002_08_4914_002_01_09_17_002Technicka_specifikace_2etapa_rozpočet_" xfId="820"/>
    <cellStyle name="1_002_08_4914_002_01_09_17_002Technicka_specifikace_2etapa_SO 100 kom_Soupis prací" xfId="821"/>
    <cellStyle name="1_002_08_4914_002_01_09_17_002Technicka_specifikace_2etapa_SO 101 provizorní DZ" xfId="822"/>
    <cellStyle name="1_002_08_4914_002_01_09_17_002Technicka_specifikace_2etapa_SO 200" xfId="823"/>
    <cellStyle name="1_002_08_4914_002_01_09_17_002Technicka_specifikace_2etapa_Soupis prací_SO400 xls" xfId="824"/>
    <cellStyle name="1_09-13-zbytek" xfId="825"/>
    <cellStyle name="1_09-13-zbytek_6052_Úpravy v terminálu T3_RO_130124" xfId="826"/>
    <cellStyle name="1_09-13-zbytek_rozpočet_" xfId="827"/>
    <cellStyle name="1_09-13-zbytek_SO 100 kom_Soupis prací" xfId="828"/>
    <cellStyle name="1_09-13-zbytek_SO 101 provizorní DZ" xfId="829"/>
    <cellStyle name="1_09-13-zbytek_SO 200" xfId="830"/>
    <cellStyle name="1_09-13-zbytek_Soupis prací_SO400 xls" xfId="831"/>
    <cellStyle name="1_09-17" xfId="832"/>
    <cellStyle name="1_09-17_6052_Úpravy v terminálu T3_RO_130124" xfId="833"/>
    <cellStyle name="1_09-17_rozpočet_" xfId="834"/>
    <cellStyle name="1_09-17_SO 100 kom_Soupis prací" xfId="835"/>
    <cellStyle name="1_09-17_SO 101 provizorní DZ" xfId="836"/>
    <cellStyle name="1_09-17_SO 200" xfId="837"/>
    <cellStyle name="1_09-17_Soupis prací_SO400 xls" xfId="838"/>
    <cellStyle name="1_SO 05 interiér propočet" xfId="839"/>
    <cellStyle name="1_SO 05 interiér propočet_6052_Úpravy v terminálu T3_RO_130124" xfId="840"/>
    <cellStyle name="1_SO 05 interiér propočet_rozpočet_" xfId="841"/>
    <cellStyle name="1_SO 05 interiér propočet_SO 100 kom_Soupis prací" xfId="842"/>
    <cellStyle name="1_SO 05 interiér propočet_SO 101 provizorní DZ" xfId="843"/>
    <cellStyle name="1_SO 05 interiér propočet_SO 200" xfId="844"/>
    <cellStyle name="1_SO 05 interiér propočet_Soupis prací_SO400 xls" xfId="845"/>
    <cellStyle name="1_SO 05 střecha propočet" xfId="846"/>
    <cellStyle name="1_SO 05 střecha propočet_6052_Úpravy v terminálu T3_RO_130124" xfId="847"/>
    <cellStyle name="1_SO 05 střecha propočet_rozpočet_" xfId="848"/>
    <cellStyle name="1_SO 05 střecha propočet_SO 100 kom_Soupis prací" xfId="849"/>
    <cellStyle name="1_SO 05 střecha propočet_SO 101 provizorní DZ" xfId="850"/>
    <cellStyle name="1_SO 05 střecha propočet_SO 200" xfId="851"/>
    <cellStyle name="1_SO 05 střecha propočet_Soupis prací_SO400 xls" xfId="852"/>
    <cellStyle name="1_SO 05 vzduchové sanační úpravy propočet" xfId="853"/>
    <cellStyle name="1_SO 05 vzduchové sanační úpravy propočet_6052_Úpravy v terminálu T3_RO_130124" xfId="854"/>
    <cellStyle name="1_SO 05 vzduchové sanační úpravy propočet_rozpočet_" xfId="855"/>
    <cellStyle name="1_SO 05 vzduchové sanační úpravy propočet_SO 100 kom_Soupis prací" xfId="856"/>
    <cellStyle name="1_SO 05 vzduchové sanační úpravy propočet_SO 101 provizorní DZ" xfId="857"/>
    <cellStyle name="1_SO 05 vzduchové sanační úpravy propočet_SO 200" xfId="858"/>
    <cellStyle name="1_SO 05 vzduchové sanační úpravy propočet_Soupis prací_SO400 xls" xfId="859"/>
    <cellStyle name="20 % – Zvýraznění1" xfId="860"/>
    <cellStyle name="20 % – Zvýraznění2" xfId="861"/>
    <cellStyle name="20 % – Zvýraznění3" xfId="862"/>
    <cellStyle name="20 % – Zvýraznění4" xfId="863"/>
    <cellStyle name="20 % – Zvýraznění5" xfId="864"/>
    <cellStyle name="20 % – Zvýraznění6" xfId="865"/>
    <cellStyle name="40 % – Zvýraznění1" xfId="866"/>
    <cellStyle name="40 % – Zvýraznění2" xfId="867"/>
    <cellStyle name="40 % – Zvýraznění3" xfId="868"/>
    <cellStyle name="40 % – Zvýraznění4" xfId="869"/>
    <cellStyle name="40 % – Zvýraznění5" xfId="870"/>
    <cellStyle name="40 % – Zvýraznění6" xfId="871"/>
    <cellStyle name="60 % – Zvýraznění1" xfId="872"/>
    <cellStyle name="60 % – Zvýraznění2" xfId="873"/>
    <cellStyle name="60 % – Zvýraznění3" xfId="874"/>
    <cellStyle name="60 % – Zvýraznění4" xfId="875"/>
    <cellStyle name="60 % – Zvýraznění5" xfId="876"/>
    <cellStyle name="60 % – Zvýraznění6" xfId="877"/>
    <cellStyle name="cárkyd" xfId="878"/>
    <cellStyle name="cary" xfId="879"/>
    <cellStyle name="Celkem" xfId="880"/>
    <cellStyle name="Comma [0]_Cenik (2)" xfId="881"/>
    <cellStyle name="Comma_laroux" xfId="882"/>
    <cellStyle name="Currency [0]_laroux" xfId="883"/>
    <cellStyle name="Currency_laroux" xfId="884"/>
    <cellStyle name="Comma" xfId="885"/>
    <cellStyle name="čárky [0]_15sin;18sit" xfId="886"/>
    <cellStyle name="Comma [0]" xfId="887"/>
    <cellStyle name="číslo" xfId="888"/>
    <cellStyle name="Dezimal [0]_--&gt;2-1" xfId="889"/>
    <cellStyle name="Dezimal_--&gt;2-1" xfId="890"/>
    <cellStyle name="Dziesiętny [0]_laroux" xfId="891"/>
    <cellStyle name="Dziesiętny_laroux" xfId="892"/>
    <cellStyle name="Firma" xfId="893"/>
    <cellStyle name="Hlavní nadpis" xfId="894"/>
    <cellStyle name="Hyperlink" xfId="895"/>
    <cellStyle name="Chybně" xfId="896"/>
    <cellStyle name="Jednotka" xfId="897"/>
    <cellStyle name="Kontrolní buňka" xfId="898"/>
    <cellStyle name="lehký dolní okraj" xfId="899"/>
    <cellStyle name="Currency" xfId="900"/>
    <cellStyle name="Currency [0]" xfId="901"/>
    <cellStyle name="množství" xfId="902"/>
    <cellStyle name="Nadpis 1" xfId="903"/>
    <cellStyle name="Nadpis 2" xfId="904"/>
    <cellStyle name="Nadpis 3" xfId="905"/>
    <cellStyle name="Nadpis 4" xfId="906"/>
    <cellStyle name="Nadpis1" xfId="907"/>
    <cellStyle name="Nadpis1 1" xfId="908"/>
    <cellStyle name="Nadpis1 2" xfId="909"/>
    <cellStyle name="Naklady" xfId="910"/>
    <cellStyle name="Název" xfId="911"/>
    <cellStyle name="Neutrální" xfId="912"/>
    <cellStyle name="normal" xfId="913"/>
    <cellStyle name="normální 10" xfId="914"/>
    <cellStyle name="normální 2" xfId="915"/>
    <cellStyle name="normální 3" xfId="916"/>
    <cellStyle name="Normální 4" xfId="917"/>
    <cellStyle name="Normální 5" xfId="918"/>
    <cellStyle name="normální 6" xfId="919"/>
    <cellStyle name="normální 7" xfId="920"/>
    <cellStyle name="normální_002_ROZP_OCENENY_VV_upr08-2010" xfId="921"/>
    <cellStyle name="normální_Klementinum 2.etapa rozpočet_2010-05" xfId="922"/>
    <cellStyle name="normální_List1" xfId="923"/>
    <cellStyle name="normální_Mobil_502Roz 2" xfId="924"/>
    <cellStyle name="normální_SO 05 fasáda propočet" xfId="925"/>
    <cellStyle name="normální_SR Rekonstr.rozhlas-celkový-z2" xfId="926"/>
    <cellStyle name="normální_Stavba_" xfId="927"/>
    <cellStyle name="normální_Troja" xfId="928"/>
    <cellStyle name="Normalny_Ceny jedn" xfId="929"/>
    <cellStyle name="Podnadpis" xfId="930"/>
    <cellStyle name="Položka" xfId="931"/>
    <cellStyle name="Followed Hyperlink" xfId="932"/>
    <cellStyle name="Poznámka" xfId="933"/>
    <cellStyle name="procent 2" xfId="934"/>
    <cellStyle name="Percent" xfId="935"/>
    <cellStyle name="Procenta 2" xfId="936"/>
    <cellStyle name="Propojená buňka" xfId="937"/>
    <cellStyle name="Specifikace" xfId="938"/>
    <cellStyle name="Správně" xfId="939"/>
    <cellStyle name="Standard_--&gt;2-1" xfId="940"/>
    <cellStyle name="Stín+tučně" xfId="941"/>
    <cellStyle name="Stín+tučně+velké písmo" xfId="942"/>
    <cellStyle name="Styl 1" xfId="943"/>
    <cellStyle name="Suma" xfId="944"/>
    <cellStyle name="Text upozornění" xfId="945"/>
    <cellStyle name="Tučně" xfId="946"/>
    <cellStyle name="TYP ŘÁDKU_4(sloupceJ-L)" xfId="947"/>
    <cellStyle name="Vstup" xfId="948"/>
    <cellStyle name="Výpočet" xfId="949"/>
    <cellStyle name="Výstup" xfId="950"/>
    <cellStyle name="Vysvětlující text" xfId="951"/>
    <cellStyle name="Währung [0]_--&gt;2-1" xfId="952"/>
    <cellStyle name="Währung_--&gt;2-1" xfId="953"/>
    <cellStyle name="Walutowy [0]_laroux" xfId="954"/>
    <cellStyle name="Walutowy_laroux" xfId="955"/>
    <cellStyle name="Wהhrung [0]_--&gt;2-1" xfId="956"/>
    <cellStyle name="Wהhrung_--&gt;2-1" xfId="957"/>
    <cellStyle name="základní" xfId="958"/>
    <cellStyle name="Zvýraznění 1" xfId="959"/>
    <cellStyle name="Zvýraznění 2" xfId="960"/>
    <cellStyle name="Zvýraznění 3" xfId="961"/>
    <cellStyle name="Zvýraznění 4" xfId="962"/>
    <cellStyle name="Zvýraznění 5" xfId="963"/>
    <cellStyle name="Zvýraznění 6" xfId="964"/>
    <cellStyle name="Zvýrazni" xfId="965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Akce\3130_Jedli&#269;k&#367;v%20&#250;stav\V&#253;stupy_2\RO_Dostavba%20Jedli&#269;kova%20&#250;stavu%20a%20&#353;kol%20-%20II.eta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&#269;.%2041%20Zelen&#253;%20ostrov%20roz.%20rozpo&#269;tu%20na%20DC%20(bez%20list.%20v&#253;stupu)\Rozpo&#269;et%20stavby%20dle%20DC\sa_SO51_4_vv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2.25390625" style="1" customWidth="1"/>
    <col min="2" max="2" width="10.125" style="23" customWidth="1"/>
    <col min="3" max="3" width="14.75390625" style="1" customWidth="1"/>
    <col min="4" max="4" width="23.00390625" style="1" customWidth="1"/>
    <col min="5" max="5" width="5.625" style="1" customWidth="1"/>
    <col min="6" max="6" width="8.75390625" style="1" customWidth="1"/>
    <col min="7" max="7" width="12.25390625" style="2" bestFit="1" customWidth="1"/>
    <col min="8" max="8" width="17.00390625" style="1" customWidth="1"/>
    <col min="9" max="9" width="9.125" style="1" customWidth="1"/>
    <col min="10" max="10" width="12.25390625" style="1" bestFit="1" customWidth="1"/>
    <col min="11" max="16384" width="9.125" style="1" customWidth="1"/>
  </cols>
  <sheetData>
    <row r="1" spans="1:8" s="61" customFormat="1" ht="25.5" customHeight="1">
      <c r="A1" s="55" t="s">
        <v>16</v>
      </c>
      <c r="B1" s="56"/>
      <c r="C1" s="57"/>
      <c r="D1" s="57"/>
      <c r="E1" s="57"/>
      <c r="F1" s="58"/>
      <c r="G1" s="59"/>
      <c r="H1" s="60"/>
    </row>
    <row r="2" spans="1:8" s="61" customFormat="1" ht="19.5" customHeight="1">
      <c r="A2" s="57"/>
      <c r="B2" s="62"/>
      <c r="C2" s="62"/>
      <c r="D2" s="62"/>
      <c r="E2" s="62"/>
      <c r="F2" s="58"/>
      <c r="G2" s="59"/>
      <c r="H2" s="60"/>
    </row>
    <row r="3" spans="1:8" s="61" customFormat="1" ht="19.5" customHeight="1">
      <c r="A3" s="59"/>
      <c r="B3" s="63" t="s">
        <v>17</v>
      </c>
      <c r="C3" s="64" t="s">
        <v>28</v>
      </c>
      <c r="D3" s="59"/>
      <c r="E3" s="65"/>
      <c r="F3" s="66"/>
      <c r="G3" s="66"/>
      <c r="H3" s="60"/>
    </row>
    <row r="4" spans="1:8" s="61" customFormat="1" ht="19.5" customHeight="1">
      <c r="A4" s="59"/>
      <c r="B4" s="62" t="s">
        <v>20</v>
      </c>
      <c r="C4" s="67" t="s">
        <v>18</v>
      </c>
      <c r="D4" s="59"/>
      <c r="E4" s="65" t="s">
        <v>21</v>
      </c>
      <c r="F4" s="65"/>
      <c r="G4" s="65" t="s">
        <v>22</v>
      </c>
      <c r="H4" s="60"/>
    </row>
    <row r="5" spans="1:8" s="61" customFormat="1" ht="19.5" customHeight="1">
      <c r="A5" s="59"/>
      <c r="B5" s="65" t="s">
        <v>19</v>
      </c>
      <c r="C5" s="102" t="s">
        <v>1154</v>
      </c>
      <c r="D5" s="66"/>
      <c r="E5" s="65" t="s">
        <v>23</v>
      </c>
      <c r="F5" s="65"/>
      <c r="G5" s="65" t="s">
        <v>1049</v>
      </c>
      <c r="H5" s="60"/>
    </row>
    <row r="6" spans="1:8" s="61" customFormat="1" ht="27.75" customHeight="1" thickBot="1">
      <c r="A6" s="61" t="s">
        <v>24</v>
      </c>
      <c r="B6" s="69"/>
      <c r="C6" s="69"/>
      <c r="D6" s="69"/>
      <c r="E6" s="69"/>
      <c r="F6" s="72"/>
      <c r="G6" s="69"/>
      <c r="H6" s="165"/>
    </row>
    <row r="7" spans="1:8" s="69" customFormat="1" ht="16.5" customHeight="1" thickBot="1">
      <c r="A7" s="68"/>
      <c r="B7" s="166"/>
      <c r="C7" s="175" t="s">
        <v>25</v>
      </c>
      <c r="D7" s="176"/>
      <c r="E7" s="167"/>
      <c r="F7" s="168"/>
      <c r="G7" s="169"/>
      <c r="H7" s="170" t="s">
        <v>0</v>
      </c>
    </row>
    <row r="8" spans="1:8" s="69" customFormat="1" ht="16.5" customHeight="1" thickTop="1">
      <c r="A8" s="68"/>
      <c r="B8" s="171"/>
      <c r="D8" s="70"/>
      <c r="E8" s="71"/>
      <c r="F8" s="72"/>
      <c r="G8" s="73"/>
      <c r="H8" s="172"/>
    </row>
    <row r="9" spans="1:8" s="5" customFormat="1" ht="15" customHeight="1">
      <c r="A9" s="22"/>
      <c r="B9" s="158" t="s">
        <v>29</v>
      </c>
      <c r="C9" s="159" t="s">
        <v>30</v>
      </c>
      <c r="D9" s="160"/>
      <c r="E9" s="22"/>
      <c r="F9" s="161"/>
      <c r="G9" s="162">
        <f>'D.1.1'!G59</f>
        <v>0</v>
      </c>
      <c r="H9" s="163"/>
    </row>
    <row r="10" spans="1:8" s="5" customFormat="1" ht="15" customHeight="1">
      <c r="A10" s="22"/>
      <c r="B10" s="158" t="s">
        <v>31</v>
      </c>
      <c r="C10" s="159" t="s">
        <v>32</v>
      </c>
      <c r="D10" s="160"/>
      <c r="E10" s="22"/>
      <c r="F10" s="161"/>
      <c r="G10" s="162">
        <f>'D.1.4.1'!G321</f>
        <v>0</v>
      </c>
      <c r="H10" s="163"/>
    </row>
    <row r="11" spans="1:8" s="5" customFormat="1" ht="15" customHeight="1">
      <c r="A11" s="22"/>
      <c r="B11" s="158" t="s">
        <v>33</v>
      </c>
      <c r="C11" s="159" t="s">
        <v>34</v>
      </c>
      <c r="D11" s="160"/>
      <c r="E11" s="22"/>
      <c r="F11" s="161"/>
      <c r="G11" s="162">
        <f>'D.1.4.2'!G99</f>
        <v>0</v>
      </c>
      <c r="H11" s="163"/>
    </row>
    <row r="12" spans="1:8" s="5" customFormat="1" ht="15" customHeight="1">
      <c r="A12" s="22"/>
      <c r="B12" s="158" t="s">
        <v>35</v>
      </c>
      <c r="C12" s="159" t="s">
        <v>36</v>
      </c>
      <c r="D12" s="160"/>
      <c r="E12" s="22"/>
      <c r="F12" s="161"/>
      <c r="G12" s="162">
        <f>'D.1.4.3'!G70</f>
        <v>0</v>
      </c>
      <c r="H12" s="163"/>
    </row>
    <row r="13" spans="1:8" s="5" customFormat="1" ht="15" customHeight="1">
      <c r="A13" s="22"/>
      <c r="B13" s="158" t="s">
        <v>1155</v>
      </c>
      <c r="C13" s="159" t="s">
        <v>1156</v>
      </c>
      <c r="D13" s="160"/>
      <c r="E13" s="22"/>
      <c r="F13" s="161"/>
      <c r="G13" s="162">
        <f>'D.1.4.4'!G29</f>
        <v>0</v>
      </c>
      <c r="H13" s="163"/>
    </row>
    <row r="14" spans="1:8" s="5" customFormat="1" ht="15" customHeight="1">
      <c r="A14" s="22"/>
      <c r="B14" s="158" t="s">
        <v>1158</v>
      </c>
      <c r="C14" s="159" t="s">
        <v>1157</v>
      </c>
      <c r="D14" s="160"/>
      <c r="E14" s="22"/>
      <c r="F14" s="161"/>
      <c r="G14" s="164">
        <f>'D.1.4.5'!G292</f>
        <v>0</v>
      </c>
      <c r="H14" s="163"/>
    </row>
    <row r="15" spans="2:8" s="5" customFormat="1" ht="21.75" customHeight="1" thickBot="1">
      <c r="B15" s="137"/>
      <c r="C15" s="138" t="s">
        <v>1039</v>
      </c>
      <c r="D15" s="139"/>
      <c r="E15" s="140"/>
      <c r="F15" s="141"/>
      <c r="G15" s="142"/>
      <c r="H15" s="143">
        <f>SUM(G9:G14)</f>
        <v>0</v>
      </c>
    </row>
    <row r="16" spans="2:8" s="3" customFormat="1" ht="21.75" customHeight="1" thickTop="1">
      <c r="B16" s="144"/>
      <c r="E16" s="4"/>
      <c r="F16" s="145"/>
      <c r="G16" s="146"/>
      <c r="H16" s="147"/>
    </row>
    <row r="17" spans="2:8" s="3" customFormat="1" ht="15">
      <c r="B17" s="148"/>
      <c r="C17" s="149" t="s">
        <v>1021</v>
      </c>
      <c r="E17" s="4"/>
      <c r="F17" s="150"/>
      <c r="G17" s="151"/>
      <c r="H17" s="152"/>
    </row>
    <row r="18" spans="2:8" s="3" customFormat="1" ht="15" customHeight="1">
      <c r="B18" s="144"/>
      <c r="C18" s="153" t="s">
        <v>1023</v>
      </c>
      <c r="E18" s="4"/>
      <c r="F18" s="154"/>
      <c r="G18" s="155">
        <f>VON!G9</f>
        <v>0</v>
      </c>
      <c r="H18" s="152"/>
    </row>
    <row r="19" spans="2:8" s="3" customFormat="1" ht="15" customHeight="1">
      <c r="B19" s="144"/>
      <c r="C19" s="153" t="s">
        <v>1027</v>
      </c>
      <c r="E19" s="4"/>
      <c r="F19" s="154"/>
      <c r="G19" s="155">
        <f>VON!G11</f>
        <v>0</v>
      </c>
      <c r="H19" s="152"/>
    </row>
    <row r="20" spans="2:8" s="3" customFormat="1" ht="15" customHeight="1">
      <c r="B20" s="144"/>
      <c r="C20" s="153" t="s">
        <v>1033</v>
      </c>
      <c r="E20" s="4"/>
      <c r="F20" s="154"/>
      <c r="G20" s="155">
        <f>VON!G14</f>
        <v>0</v>
      </c>
      <c r="H20" s="152"/>
    </row>
    <row r="21" spans="2:8" s="5" customFormat="1" ht="23.25" customHeight="1" thickBot="1">
      <c r="B21" s="156"/>
      <c r="C21" s="138" t="s">
        <v>1040</v>
      </c>
      <c r="D21" s="139"/>
      <c r="E21" s="140"/>
      <c r="F21" s="141"/>
      <c r="G21" s="157"/>
      <c r="H21" s="143">
        <f>SUM(G17:G20)</f>
        <v>0</v>
      </c>
    </row>
    <row r="22" spans="2:8" s="5" customFormat="1" ht="16.5" customHeight="1" thickBot="1" thickTop="1">
      <c r="B22" s="173"/>
      <c r="E22" s="29"/>
      <c r="F22" s="74"/>
      <c r="G22" s="22"/>
      <c r="H22" s="174"/>
    </row>
    <row r="23" spans="1:8" s="3" customFormat="1" ht="21" customHeight="1" thickBot="1">
      <c r="A23" s="75"/>
      <c r="B23" s="76"/>
      <c r="C23" s="77" t="s">
        <v>26</v>
      </c>
      <c r="D23" s="78"/>
      <c r="E23" s="79"/>
      <c r="F23" s="80"/>
      <c r="G23" s="81"/>
      <c r="H23" s="96">
        <f>SUM(H8:H22)</f>
        <v>0</v>
      </c>
    </row>
    <row r="24" spans="1:8" s="3" customFormat="1" ht="15" customHeight="1" thickBot="1">
      <c r="A24" s="75"/>
      <c r="B24" s="82"/>
      <c r="C24" s="83"/>
      <c r="D24" s="84"/>
      <c r="E24" s="85"/>
      <c r="F24" s="86"/>
      <c r="G24" s="87"/>
      <c r="H24" s="88"/>
    </row>
    <row r="25" spans="1:8" s="3" customFormat="1" ht="30.75" customHeight="1" thickBot="1">
      <c r="A25" s="75"/>
      <c r="B25" s="89"/>
      <c r="C25" s="90" t="s">
        <v>12</v>
      </c>
      <c r="D25" s="91"/>
      <c r="E25" s="92"/>
      <c r="F25" s="93"/>
      <c r="G25" s="94"/>
      <c r="H25" s="97">
        <f>H23*0.21</f>
        <v>0</v>
      </c>
    </row>
    <row r="26" spans="1:8" s="3" customFormat="1" ht="21" customHeight="1" thickBot="1">
      <c r="A26" s="75"/>
      <c r="B26" s="95"/>
      <c r="C26" s="83" t="s">
        <v>27</v>
      </c>
      <c r="D26" s="84"/>
      <c r="E26" s="85"/>
      <c r="F26" s="86"/>
      <c r="G26" s="87"/>
      <c r="H26" s="98">
        <f>H23+H25</f>
        <v>0</v>
      </c>
    </row>
    <row r="27" spans="2:8" s="5" customFormat="1" ht="17.25" customHeight="1" thickBot="1">
      <c r="B27" s="24"/>
      <c r="E27" s="8"/>
      <c r="F27" s="9"/>
      <c r="G27" s="7"/>
      <c r="H27" s="11"/>
    </row>
    <row r="28" spans="1:8" s="3" customFormat="1" ht="17.25" customHeight="1">
      <c r="A28" s="177" t="s">
        <v>1041</v>
      </c>
      <c r="B28" s="178"/>
      <c r="C28" s="178"/>
      <c r="D28" s="178"/>
      <c r="E28" s="178"/>
      <c r="F28" s="178"/>
      <c r="G28" s="178"/>
      <c r="H28" s="179"/>
    </row>
    <row r="29" spans="1:8" s="3" customFormat="1" ht="17.25" customHeight="1">
      <c r="A29" s="180"/>
      <c r="B29" s="181"/>
      <c r="C29" s="181"/>
      <c r="D29" s="181"/>
      <c r="E29" s="181"/>
      <c r="F29" s="181"/>
      <c r="G29" s="181"/>
      <c r="H29" s="182"/>
    </row>
    <row r="30" spans="1:8" s="3" customFormat="1" ht="27.75" customHeight="1">
      <c r="A30" s="183" t="s">
        <v>1042</v>
      </c>
      <c r="B30" s="184"/>
      <c r="C30" s="184"/>
      <c r="D30" s="184"/>
      <c r="E30" s="184"/>
      <c r="F30" s="184"/>
      <c r="G30" s="184"/>
      <c r="H30" s="185"/>
    </row>
    <row r="31" spans="1:8" s="3" customFormat="1" ht="47.25" customHeight="1">
      <c r="A31" s="183" t="s">
        <v>1050</v>
      </c>
      <c r="B31" s="184"/>
      <c r="C31" s="184"/>
      <c r="D31" s="184"/>
      <c r="E31" s="184"/>
      <c r="F31" s="184"/>
      <c r="G31" s="184"/>
      <c r="H31" s="185"/>
    </row>
    <row r="32" spans="1:8" s="3" customFormat="1" ht="27.75" customHeight="1">
      <c r="A32" s="183" t="s">
        <v>1043</v>
      </c>
      <c r="B32" s="184"/>
      <c r="C32" s="184"/>
      <c r="D32" s="184"/>
      <c r="E32" s="184"/>
      <c r="F32" s="184"/>
      <c r="G32" s="184"/>
      <c r="H32" s="185"/>
    </row>
    <row r="33" spans="1:8" s="3" customFormat="1" ht="66.75" customHeight="1">
      <c r="A33" s="183" t="s">
        <v>1044</v>
      </c>
      <c r="B33" s="184"/>
      <c r="C33" s="184"/>
      <c r="D33" s="184"/>
      <c r="E33" s="184"/>
      <c r="F33" s="184"/>
      <c r="G33" s="184"/>
      <c r="H33" s="185"/>
    </row>
    <row r="34" spans="1:8" s="3" customFormat="1" ht="27" customHeight="1">
      <c r="A34" s="183" t="s">
        <v>1045</v>
      </c>
      <c r="B34" s="184"/>
      <c r="C34" s="184"/>
      <c r="D34" s="184"/>
      <c r="E34" s="184"/>
      <c r="F34" s="184"/>
      <c r="G34" s="184"/>
      <c r="H34" s="185"/>
    </row>
    <row r="35" spans="1:8" s="3" customFormat="1" ht="39.75" customHeight="1">
      <c r="A35" s="183" t="s">
        <v>1046</v>
      </c>
      <c r="B35" s="184"/>
      <c r="C35" s="184"/>
      <c r="D35" s="184"/>
      <c r="E35" s="184"/>
      <c r="F35" s="184"/>
      <c r="G35" s="184"/>
      <c r="H35" s="185"/>
    </row>
    <row r="36" spans="1:8" s="3" customFormat="1" ht="30" customHeight="1">
      <c r="A36" s="183" t="s">
        <v>1047</v>
      </c>
      <c r="B36" s="184"/>
      <c r="C36" s="184"/>
      <c r="D36" s="184"/>
      <c r="E36" s="184"/>
      <c r="F36" s="184"/>
      <c r="G36" s="184"/>
      <c r="H36" s="185"/>
    </row>
    <row r="37" spans="1:8" s="3" customFormat="1" ht="41.25" customHeight="1" thickBot="1">
      <c r="A37" s="186" t="s">
        <v>1048</v>
      </c>
      <c r="B37" s="187"/>
      <c r="C37" s="187"/>
      <c r="D37" s="187"/>
      <c r="E37" s="187"/>
      <c r="F37" s="187"/>
      <c r="G37" s="187"/>
      <c r="H37" s="188"/>
    </row>
    <row r="38" spans="2:8" s="3" customFormat="1" ht="17.25" customHeight="1">
      <c r="B38" s="25"/>
      <c r="E38" s="4"/>
      <c r="F38" s="6"/>
      <c r="G38" s="10"/>
      <c r="H38" s="12"/>
    </row>
    <row r="39" spans="2:8" s="3" customFormat="1" ht="17.25" customHeight="1">
      <c r="B39" s="26"/>
      <c r="E39" s="4"/>
      <c r="F39" s="6"/>
      <c r="G39" s="10"/>
      <c r="H39" s="12"/>
    </row>
    <row r="40" spans="2:8" s="3" customFormat="1" ht="17.25" customHeight="1">
      <c r="B40" s="26"/>
      <c r="E40" s="4"/>
      <c r="F40" s="6"/>
      <c r="G40" s="10"/>
      <c r="H40" s="12"/>
    </row>
    <row r="41" spans="2:8" s="3" customFormat="1" ht="17.25" customHeight="1">
      <c r="B41" s="25"/>
      <c r="E41" s="4"/>
      <c r="F41" s="6"/>
      <c r="G41" s="10"/>
      <c r="H41" s="12"/>
    </row>
    <row r="42" spans="2:8" s="3" customFormat="1" ht="17.25" customHeight="1">
      <c r="B42" s="26"/>
      <c r="E42" s="4"/>
      <c r="F42" s="6"/>
      <c r="G42" s="10"/>
      <c r="H42" s="12"/>
    </row>
    <row r="43" spans="2:8" s="3" customFormat="1" ht="17.25" customHeight="1">
      <c r="B43" s="25"/>
      <c r="E43" s="4"/>
      <c r="F43" s="6"/>
      <c r="G43" s="10"/>
      <c r="H43" s="12"/>
    </row>
    <row r="44" spans="2:8" s="3" customFormat="1" ht="17.25" customHeight="1">
      <c r="B44" s="26"/>
      <c r="E44" s="4"/>
      <c r="F44" s="6"/>
      <c r="G44" s="10"/>
      <c r="H44" s="12"/>
    </row>
    <row r="45" spans="2:8" s="3" customFormat="1" ht="17.25" customHeight="1">
      <c r="B45" s="26"/>
      <c r="E45" s="4"/>
      <c r="F45" s="6"/>
      <c r="G45" s="10"/>
      <c r="H45" s="12"/>
    </row>
    <row r="46" spans="2:8" s="3" customFormat="1" ht="18" customHeight="1">
      <c r="B46" s="26"/>
      <c r="E46" s="4"/>
      <c r="F46" s="6"/>
      <c r="G46" s="10"/>
      <c r="H46" s="12"/>
    </row>
    <row r="47" spans="2:8" s="3" customFormat="1" ht="18" customHeight="1">
      <c r="B47" s="26"/>
      <c r="E47" s="4"/>
      <c r="F47" s="6"/>
      <c r="G47" s="10"/>
      <c r="H47" s="12"/>
    </row>
    <row r="48" spans="2:8" s="3" customFormat="1" ht="18" customHeight="1">
      <c r="B48" s="26"/>
      <c r="E48" s="4"/>
      <c r="F48" s="6"/>
      <c r="G48" s="10"/>
      <c r="H48" s="12"/>
    </row>
    <row r="49" spans="2:8" s="3" customFormat="1" ht="18" customHeight="1">
      <c r="B49" s="25"/>
      <c r="E49" s="4"/>
      <c r="F49" s="6"/>
      <c r="G49" s="10"/>
      <c r="H49" s="12"/>
    </row>
    <row r="50" spans="2:8" s="3" customFormat="1" ht="18" customHeight="1">
      <c r="B50" s="26"/>
      <c r="E50" s="4"/>
      <c r="F50" s="6"/>
      <c r="G50" s="10"/>
      <c r="H50" s="12"/>
    </row>
    <row r="51" spans="2:8" s="3" customFormat="1" ht="18" customHeight="1">
      <c r="B51" s="26"/>
      <c r="E51" s="4"/>
      <c r="F51" s="6"/>
      <c r="G51" s="10"/>
      <c r="H51" s="12"/>
    </row>
    <row r="52" spans="2:8" s="3" customFormat="1" ht="18" customHeight="1">
      <c r="B52" s="26"/>
      <c r="E52" s="4"/>
      <c r="F52" s="6"/>
      <c r="G52" s="10"/>
      <c r="H52" s="12"/>
    </row>
    <row r="53" spans="2:8" s="3" customFormat="1" ht="18" customHeight="1">
      <c r="B53" s="26"/>
      <c r="E53" s="4"/>
      <c r="F53" s="6"/>
      <c r="G53" s="10"/>
      <c r="H53" s="12"/>
    </row>
    <row r="54" spans="2:8" s="3" customFormat="1" ht="18" customHeight="1">
      <c r="B54" s="26"/>
      <c r="E54" s="4"/>
      <c r="F54" s="6"/>
      <c r="G54" s="10"/>
      <c r="H54" s="12"/>
    </row>
    <row r="55" spans="2:8" s="3" customFormat="1" ht="18" customHeight="1">
      <c r="B55" s="26"/>
      <c r="E55" s="4"/>
      <c r="F55" s="6"/>
      <c r="G55" s="10"/>
      <c r="H55" s="12"/>
    </row>
    <row r="56" spans="2:8" s="3" customFormat="1" ht="18" customHeight="1">
      <c r="B56" s="26"/>
      <c r="E56" s="4"/>
      <c r="F56" s="6"/>
      <c r="G56" s="10"/>
      <c r="H56" s="12"/>
    </row>
    <row r="57" spans="2:8" s="3" customFormat="1" ht="18" customHeight="1">
      <c r="B57" s="26"/>
      <c r="E57" s="4"/>
      <c r="F57" s="6"/>
      <c r="G57" s="10"/>
      <c r="H57" s="12"/>
    </row>
    <row r="58" spans="2:8" s="3" customFormat="1" ht="18" customHeight="1">
      <c r="B58" s="26"/>
      <c r="E58" s="4"/>
      <c r="F58" s="6"/>
      <c r="G58" s="10"/>
      <c r="H58" s="12"/>
    </row>
    <row r="59" spans="2:8" s="3" customFormat="1" ht="18" customHeight="1">
      <c r="B59" s="26"/>
      <c r="E59" s="4"/>
      <c r="F59" s="6"/>
      <c r="G59" s="10"/>
      <c r="H59" s="12"/>
    </row>
    <row r="60" spans="2:8" s="3" customFormat="1" ht="18" customHeight="1">
      <c r="B60" s="26"/>
      <c r="E60" s="4"/>
      <c r="F60" s="6"/>
      <c r="G60" s="10"/>
      <c r="H60" s="12"/>
    </row>
  </sheetData>
  <sheetProtection/>
  <mergeCells count="11">
    <mergeCell ref="A33:H33"/>
    <mergeCell ref="A34:H34"/>
    <mergeCell ref="A35:H35"/>
    <mergeCell ref="A36:H36"/>
    <mergeCell ref="A37:H37"/>
    <mergeCell ref="C7:D7"/>
    <mergeCell ref="A28:H28"/>
    <mergeCell ref="A29:H29"/>
    <mergeCell ref="A30:H30"/>
    <mergeCell ref="A31:H31"/>
    <mergeCell ref="A32:H32"/>
  </mergeCells>
  <printOptions/>
  <pageMargins left="0.5511811023622047" right="0.5511811023622047" top="0.984251968503937" bottom="0.984251968503937" header="0.5118110236220472" footer="0.5118110236220472"/>
  <pageSetup fitToHeight="0" fitToWidth="1" horizontalDpi="600" verticalDpi="600" orientation="portrait" paperSize="9" scale="97" r:id="rId1"/>
  <headerFooter alignWithMargins="0">
    <oddFooter>&amp;LMETROPROJEKT Praha a.s.&amp;C&amp;P/&amp;N</oddFooter>
  </headerFooter>
  <rowBreaks count="1" manualBreakCount="1"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C53" sqref="C53"/>
      <selection pane="bottomLeft" activeCell="A2" sqref="A2"/>
    </sheetView>
  </sheetViews>
  <sheetFormatPr defaultColWidth="9.00390625" defaultRowHeight="12.75"/>
  <cols>
    <col min="1" max="1" width="6.25390625" style="30" customWidth="1"/>
    <col min="2" max="2" width="9.375" style="30" bestFit="1" customWidth="1"/>
    <col min="3" max="3" width="48.25390625" style="30" customWidth="1"/>
    <col min="4" max="4" width="5.25390625" style="30" bestFit="1" customWidth="1"/>
    <col min="5" max="5" width="9.375" style="30" bestFit="1" customWidth="1"/>
    <col min="6" max="6" width="10.625" style="31" customWidth="1"/>
    <col min="7" max="7" width="10.75390625" style="31" customWidth="1"/>
    <col min="8" max="8" width="50.375" style="30" customWidth="1"/>
    <col min="9" max="9" width="9.625" style="30" customWidth="1"/>
    <col min="10" max="16384" width="9.125" style="30" customWidth="1"/>
  </cols>
  <sheetData>
    <row r="1" spans="1:8" s="16" customFormat="1" ht="21" customHeight="1">
      <c r="A1" s="13" t="s">
        <v>1190</v>
      </c>
      <c r="B1" s="14"/>
      <c r="C1" s="14"/>
      <c r="D1" s="15"/>
      <c r="E1" s="14"/>
      <c r="F1" s="14"/>
      <c r="G1" s="14"/>
      <c r="H1" s="27"/>
    </row>
    <row r="2" spans="1:8" s="16" customFormat="1" ht="14.25" customHeight="1">
      <c r="A2" s="17" t="s">
        <v>15</v>
      </c>
      <c r="B2" s="43" t="str">
        <f>Souhrn!C3</f>
        <v>ČRo Římská 15 - rekonstrukce VZT, klimatizace a vytápění</v>
      </c>
      <c r="C2" s="18"/>
      <c r="D2" s="19"/>
      <c r="E2" s="18" t="s">
        <v>4</v>
      </c>
      <c r="F2" s="14"/>
      <c r="G2" s="14"/>
      <c r="H2" s="18"/>
    </row>
    <row r="3" spans="1:8" s="16" customFormat="1" ht="12" customHeight="1">
      <c r="A3" s="17" t="s">
        <v>67</v>
      </c>
      <c r="B3" s="43" t="s">
        <v>68</v>
      </c>
      <c r="C3" s="18"/>
      <c r="D3" s="19"/>
      <c r="E3" s="18" t="s">
        <v>5</v>
      </c>
      <c r="F3" s="21">
        <v>42747</v>
      </c>
      <c r="G3" s="14"/>
      <c r="H3" s="14"/>
    </row>
    <row r="4" spans="1:8" s="16" customFormat="1" ht="12" customHeight="1">
      <c r="A4" s="44" t="s">
        <v>14</v>
      </c>
      <c r="B4" s="43"/>
      <c r="C4" s="18"/>
      <c r="D4" s="19"/>
      <c r="E4" s="18"/>
      <c r="F4" s="21"/>
      <c r="G4" s="14"/>
      <c r="H4" s="14"/>
    </row>
    <row r="5" spans="1:8" s="16" customFormat="1" ht="7.5" customHeight="1" thickBot="1">
      <c r="A5" s="14"/>
      <c r="B5" s="14"/>
      <c r="C5" s="14"/>
      <c r="D5" s="15"/>
      <c r="E5" s="14"/>
      <c r="F5" s="14"/>
      <c r="G5" s="14"/>
      <c r="H5" s="14"/>
    </row>
    <row r="6" spans="1:8" s="16" customFormat="1" ht="24.75" customHeight="1" thickBot="1">
      <c r="A6" s="42" t="s">
        <v>6</v>
      </c>
      <c r="B6" s="40" t="s">
        <v>13</v>
      </c>
      <c r="C6" s="40" t="s">
        <v>7</v>
      </c>
      <c r="D6" s="40" t="s">
        <v>8</v>
      </c>
      <c r="E6" s="40" t="s">
        <v>9</v>
      </c>
      <c r="F6" s="40" t="s">
        <v>10</v>
      </c>
      <c r="G6" s="41" t="s">
        <v>11</v>
      </c>
      <c r="H6" s="20" t="s">
        <v>1</v>
      </c>
    </row>
    <row r="7" spans="1:8" s="16" customFormat="1" ht="12.75" customHeight="1" thickBot="1">
      <c r="A7" s="39" t="s">
        <v>2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38">
        <v>7</v>
      </c>
      <c r="H7" s="20">
        <v>8</v>
      </c>
    </row>
    <row r="8" spans="1:8" s="16" customFormat="1" ht="6.75" customHeight="1">
      <c r="A8" s="37"/>
      <c r="B8" s="34"/>
      <c r="C8" s="34"/>
      <c r="D8" s="36"/>
      <c r="E8" s="34"/>
      <c r="F8" s="34"/>
      <c r="G8" s="34"/>
      <c r="H8" s="35"/>
    </row>
    <row r="9" spans="1:10" s="33" customFormat="1" ht="21" customHeight="1">
      <c r="A9" s="103"/>
      <c r="B9" s="104"/>
      <c r="C9" s="105" t="s">
        <v>71</v>
      </c>
      <c r="D9" s="106"/>
      <c r="E9" s="107"/>
      <c r="F9" s="108"/>
      <c r="G9" s="109"/>
      <c r="H9" s="106"/>
      <c r="I9" s="110"/>
      <c r="J9" s="110"/>
    </row>
    <row r="10" spans="1:11" s="16" customFormat="1" ht="12.75">
      <c r="A10" s="45">
        <f>MAX(A9:A9)+1</f>
        <v>1</v>
      </c>
      <c r="B10" s="46">
        <v>76399001</v>
      </c>
      <c r="C10" s="47" t="s">
        <v>37</v>
      </c>
      <c r="D10" s="48" t="s">
        <v>38</v>
      </c>
      <c r="E10" s="49">
        <v>1357.1</v>
      </c>
      <c r="F10" s="54"/>
      <c r="G10" s="54">
        <f>ROUND(E10*F10,2)</f>
        <v>0</v>
      </c>
      <c r="H10" s="50"/>
      <c r="K10" s="100"/>
    </row>
    <row r="11" spans="1:8" s="16" customFormat="1" ht="22.5">
      <c r="A11" s="45">
        <f>MAX(A9:A10)+1</f>
        <v>2</v>
      </c>
      <c r="B11" s="99">
        <v>76300001</v>
      </c>
      <c r="C11" s="47" t="s">
        <v>39</v>
      </c>
      <c r="D11" s="48" t="s">
        <v>38</v>
      </c>
      <c r="E11" s="49">
        <v>1357.1</v>
      </c>
      <c r="F11" s="54"/>
      <c r="G11" s="54">
        <f>ROUND(E11*F11,2)</f>
        <v>0</v>
      </c>
      <c r="H11" s="50"/>
    </row>
    <row r="12" spans="1:8" s="16" customFormat="1" ht="11.25">
      <c r="A12" s="45"/>
      <c r="B12" s="99"/>
      <c r="C12" s="47"/>
      <c r="D12" s="48"/>
      <c r="E12" s="49"/>
      <c r="F12" s="54"/>
      <c r="G12" s="54"/>
      <c r="H12" s="50"/>
    </row>
    <row r="13" spans="1:8" s="33" customFormat="1" ht="12.75">
      <c r="A13" s="45">
        <f aca="true" t="shared" si="0" ref="A13:A57">MAX(A10:A12)+1</f>
        <v>3</v>
      </c>
      <c r="B13" s="99">
        <v>77699001</v>
      </c>
      <c r="C13" s="47" t="s">
        <v>1061</v>
      </c>
      <c r="D13" s="48" t="s">
        <v>38</v>
      </c>
      <c r="E13" s="49">
        <v>3652.9</v>
      </c>
      <c r="F13" s="54"/>
      <c r="G13" s="54">
        <f aca="true" t="shared" si="1" ref="G13:G33">ROUND(E13*F13,2)</f>
        <v>0</v>
      </c>
      <c r="H13" s="50"/>
    </row>
    <row r="14" spans="1:8" s="33" customFormat="1" ht="12.75">
      <c r="A14" s="45">
        <f t="shared" si="0"/>
        <v>4</v>
      </c>
      <c r="B14" s="99">
        <v>776211211</v>
      </c>
      <c r="C14" s="47" t="s">
        <v>72</v>
      </c>
      <c r="D14" s="48" t="s">
        <v>38</v>
      </c>
      <c r="E14" s="49">
        <v>3652.9</v>
      </c>
      <c r="F14" s="54"/>
      <c r="G14" s="54">
        <f t="shared" si="1"/>
        <v>0</v>
      </c>
      <c r="H14" s="50" t="s">
        <v>59</v>
      </c>
    </row>
    <row r="15" spans="1:8" s="33" customFormat="1" ht="12.75">
      <c r="A15" s="45">
        <f t="shared" si="0"/>
        <v>5</v>
      </c>
      <c r="B15" s="99">
        <v>776001</v>
      </c>
      <c r="C15" s="47" t="s">
        <v>60</v>
      </c>
      <c r="D15" s="48" t="s">
        <v>38</v>
      </c>
      <c r="E15" s="49">
        <f>E14*1.1</f>
        <v>4018.19</v>
      </c>
      <c r="F15" s="54"/>
      <c r="G15" s="54">
        <f t="shared" si="1"/>
        <v>0</v>
      </c>
      <c r="H15" s="50" t="s">
        <v>61</v>
      </c>
    </row>
    <row r="16" spans="1:8" s="33" customFormat="1" ht="12.75">
      <c r="A16" s="45">
        <f t="shared" si="0"/>
        <v>6</v>
      </c>
      <c r="B16" s="99">
        <v>776222121</v>
      </c>
      <c r="C16" s="47" t="s">
        <v>73</v>
      </c>
      <c r="D16" s="48" t="s">
        <v>38</v>
      </c>
      <c r="E16" s="49">
        <v>20</v>
      </c>
      <c r="F16" s="54"/>
      <c r="G16" s="54">
        <f t="shared" si="1"/>
        <v>0</v>
      </c>
      <c r="H16" s="50"/>
    </row>
    <row r="17" spans="1:8" s="33" customFormat="1" ht="12.75">
      <c r="A17" s="45">
        <f t="shared" si="0"/>
        <v>7</v>
      </c>
      <c r="B17" s="99">
        <v>776002</v>
      </c>
      <c r="C17" s="47" t="s">
        <v>62</v>
      </c>
      <c r="D17" s="48" t="s">
        <v>38</v>
      </c>
      <c r="E17" s="49">
        <f>E16*1.1</f>
        <v>22</v>
      </c>
      <c r="F17" s="54"/>
      <c r="G17" s="54">
        <f t="shared" si="1"/>
        <v>0</v>
      </c>
      <c r="H17" s="50" t="s">
        <v>61</v>
      </c>
    </row>
    <row r="18" spans="1:8" s="16" customFormat="1" ht="11.25">
      <c r="A18" s="45">
        <f t="shared" si="0"/>
        <v>8</v>
      </c>
      <c r="B18" s="99" t="s">
        <v>1072</v>
      </c>
      <c r="C18" s="47" t="s">
        <v>74</v>
      </c>
      <c r="D18" s="48" t="s">
        <v>38</v>
      </c>
      <c r="E18" s="49">
        <v>2.29</v>
      </c>
      <c r="F18" s="54"/>
      <c r="G18" s="54">
        <f t="shared" si="1"/>
        <v>0</v>
      </c>
      <c r="H18" s="50"/>
    </row>
    <row r="19" spans="1:8" s="16" customFormat="1" ht="11.25">
      <c r="A19" s="45">
        <f t="shared" si="0"/>
        <v>9</v>
      </c>
      <c r="B19" s="99" t="s">
        <v>1075</v>
      </c>
      <c r="C19" s="47" t="s">
        <v>78</v>
      </c>
      <c r="D19" s="48" t="s">
        <v>38</v>
      </c>
      <c r="E19" s="49">
        <v>2.29</v>
      </c>
      <c r="F19" s="54"/>
      <c r="G19" s="54">
        <f>ROUND(E19*F19,2)</f>
        <v>0</v>
      </c>
      <c r="H19" s="50"/>
    </row>
    <row r="20" spans="1:8" s="16" customFormat="1" ht="11.25">
      <c r="A20" s="45">
        <f t="shared" si="0"/>
        <v>10</v>
      </c>
      <c r="B20" s="99" t="s">
        <v>1078</v>
      </c>
      <c r="C20" s="47" t="s">
        <v>64</v>
      </c>
      <c r="D20" s="48" t="s">
        <v>38</v>
      </c>
      <c r="E20" s="49">
        <f>E19*1.15</f>
        <v>2.634</v>
      </c>
      <c r="F20" s="54"/>
      <c r="G20" s="54">
        <f t="shared" si="1"/>
        <v>0</v>
      </c>
      <c r="H20" s="50" t="s">
        <v>63</v>
      </c>
    </row>
    <row r="21" spans="1:8" s="33" customFormat="1" ht="12.75">
      <c r="A21" s="45"/>
      <c r="B21" s="99"/>
      <c r="C21" s="47"/>
      <c r="D21" s="48"/>
      <c r="E21" s="49"/>
      <c r="F21" s="54"/>
      <c r="G21" s="54"/>
      <c r="H21" s="50"/>
    </row>
    <row r="22" spans="1:8" s="33" customFormat="1" ht="22.5">
      <c r="A22" s="45">
        <f t="shared" si="0"/>
        <v>11</v>
      </c>
      <c r="B22" s="99" t="s">
        <v>1073</v>
      </c>
      <c r="C22" s="47" t="s">
        <v>1062</v>
      </c>
      <c r="D22" s="48" t="s">
        <v>38</v>
      </c>
      <c r="E22" s="49">
        <v>6.2</v>
      </c>
      <c r="F22" s="54"/>
      <c r="G22" s="54">
        <f t="shared" si="1"/>
        <v>0</v>
      </c>
      <c r="H22" s="50" t="s">
        <v>1054</v>
      </c>
    </row>
    <row r="23" spans="1:8" s="33" customFormat="1" ht="22.5">
      <c r="A23" s="45">
        <f t="shared" si="0"/>
        <v>12</v>
      </c>
      <c r="B23" s="99" t="s">
        <v>1074</v>
      </c>
      <c r="C23" s="47" t="s">
        <v>1063</v>
      </c>
      <c r="D23" s="48" t="s">
        <v>38</v>
      </c>
      <c r="E23" s="49">
        <v>124.3</v>
      </c>
      <c r="F23" s="54"/>
      <c r="G23" s="54">
        <f t="shared" si="1"/>
        <v>0</v>
      </c>
      <c r="H23" s="50" t="s">
        <v>1055</v>
      </c>
    </row>
    <row r="24" spans="1:8" s="33" customFormat="1" ht="12.75">
      <c r="A24" s="45">
        <f t="shared" si="0"/>
        <v>13</v>
      </c>
      <c r="B24" s="99" t="s">
        <v>1076</v>
      </c>
      <c r="C24" s="47" t="s">
        <v>1070</v>
      </c>
      <c r="D24" s="48" t="s">
        <v>38</v>
      </c>
      <c r="E24" s="49">
        <v>6.2</v>
      </c>
      <c r="F24" s="54"/>
      <c r="G24" s="54">
        <f t="shared" si="1"/>
        <v>0</v>
      </c>
      <c r="H24" s="50" t="s">
        <v>1054</v>
      </c>
    </row>
    <row r="25" spans="1:8" s="33" customFormat="1" ht="12.75">
      <c r="A25" s="45">
        <f t="shared" si="0"/>
        <v>14</v>
      </c>
      <c r="B25" s="99" t="s">
        <v>1077</v>
      </c>
      <c r="C25" s="47" t="s">
        <v>1071</v>
      </c>
      <c r="D25" s="48" t="s">
        <v>38</v>
      </c>
      <c r="E25" s="49">
        <v>124.3</v>
      </c>
      <c r="F25" s="54"/>
      <c r="G25" s="54">
        <f t="shared" si="1"/>
        <v>0</v>
      </c>
      <c r="H25" s="50" t="s">
        <v>1055</v>
      </c>
    </row>
    <row r="26" spans="1:8" s="33" customFormat="1" ht="12.75">
      <c r="A26" s="45">
        <f t="shared" si="0"/>
        <v>15</v>
      </c>
      <c r="B26" s="99" t="s">
        <v>1079</v>
      </c>
      <c r="C26" s="47" t="s">
        <v>1052</v>
      </c>
      <c r="D26" s="48" t="s">
        <v>38</v>
      </c>
      <c r="E26" s="49">
        <v>6.2</v>
      </c>
      <c r="F26" s="54"/>
      <c r="G26" s="54">
        <f t="shared" si="1"/>
        <v>0</v>
      </c>
      <c r="H26" s="50" t="s">
        <v>1054</v>
      </c>
    </row>
    <row r="27" spans="1:8" s="33" customFormat="1" ht="12.75">
      <c r="A27" s="45">
        <f t="shared" si="0"/>
        <v>16</v>
      </c>
      <c r="B27" s="99" t="s">
        <v>1080</v>
      </c>
      <c r="C27" s="47" t="s">
        <v>1053</v>
      </c>
      <c r="D27" s="48" t="s">
        <v>38</v>
      </c>
      <c r="E27" s="49">
        <v>124.3</v>
      </c>
      <c r="F27" s="54"/>
      <c r="G27" s="54">
        <f t="shared" si="1"/>
        <v>0</v>
      </c>
      <c r="H27" s="50" t="s">
        <v>1055</v>
      </c>
    </row>
    <row r="28" spans="1:8" s="33" customFormat="1" ht="22.5">
      <c r="A28" s="45">
        <f t="shared" si="0"/>
        <v>17</v>
      </c>
      <c r="B28" s="99" t="s">
        <v>1083</v>
      </c>
      <c r="C28" s="47" t="s">
        <v>1064</v>
      </c>
      <c r="D28" s="48" t="s">
        <v>38</v>
      </c>
      <c r="E28" s="49">
        <v>340.7</v>
      </c>
      <c r="F28" s="54"/>
      <c r="G28" s="54">
        <f t="shared" si="1"/>
        <v>0</v>
      </c>
      <c r="H28" s="50" t="s">
        <v>1056</v>
      </c>
    </row>
    <row r="29" spans="1:8" s="33" customFormat="1" ht="22.5">
      <c r="A29" s="45">
        <f t="shared" si="0"/>
        <v>18</v>
      </c>
      <c r="B29" s="99" t="s">
        <v>1084</v>
      </c>
      <c r="C29" s="47" t="s">
        <v>1065</v>
      </c>
      <c r="D29" s="48" t="s">
        <v>38</v>
      </c>
      <c r="E29" s="49">
        <v>593.3</v>
      </c>
      <c r="F29" s="54"/>
      <c r="G29" s="54">
        <f t="shared" si="1"/>
        <v>0</v>
      </c>
      <c r="H29" s="50" t="s">
        <v>1057</v>
      </c>
    </row>
    <row r="30" spans="1:8" s="33" customFormat="1" ht="22.5">
      <c r="A30" s="45">
        <f t="shared" si="0"/>
        <v>19</v>
      </c>
      <c r="B30" s="99" t="s">
        <v>1081</v>
      </c>
      <c r="C30" s="47" t="s">
        <v>1066</v>
      </c>
      <c r="D30" s="48" t="s">
        <v>38</v>
      </c>
      <c r="E30" s="49">
        <v>340.7</v>
      </c>
      <c r="F30" s="54"/>
      <c r="G30" s="54">
        <f t="shared" si="1"/>
        <v>0</v>
      </c>
      <c r="H30" s="50" t="s">
        <v>1056</v>
      </c>
    </row>
    <row r="31" spans="1:8" s="33" customFormat="1" ht="22.5">
      <c r="A31" s="45">
        <f t="shared" si="0"/>
        <v>20</v>
      </c>
      <c r="B31" s="99" t="s">
        <v>1082</v>
      </c>
      <c r="C31" s="47" t="s">
        <v>1067</v>
      </c>
      <c r="D31" s="48" t="s">
        <v>38</v>
      </c>
      <c r="E31" s="49">
        <v>593.3</v>
      </c>
      <c r="F31" s="54"/>
      <c r="G31" s="54">
        <f t="shared" si="1"/>
        <v>0</v>
      </c>
      <c r="H31" s="50" t="s">
        <v>1057</v>
      </c>
    </row>
    <row r="32" spans="1:8" s="33" customFormat="1" ht="22.5">
      <c r="A32" s="45">
        <f t="shared" si="0"/>
        <v>21</v>
      </c>
      <c r="B32" s="99" t="s">
        <v>1085</v>
      </c>
      <c r="C32" s="47" t="s">
        <v>1068</v>
      </c>
      <c r="D32" s="48" t="s">
        <v>38</v>
      </c>
      <c r="E32" s="49">
        <v>340.7</v>
      </c>
      <c r="F32" s="54"/>
      <c r="G32" s="54">
        <f t="shared" si="1"/>
        <v>0</v>
      </c>
      <c r="H32" s="50" t="s">
        <v>1056</v>
      </c>
    </row>
    <row r="33" spans="1:8" s="33" customFormat="1" ht="22.5">
      <c r="A33" s="45">
        <f t="shared" si="0"/>
        <v>22</v>
      </c>
      <c r="B33" s="99" t="s">
        <v>1086</v>
      </c>
      <c r="C33" s="47" t="s">
        <v>1069</v>
      </c>
      <c r="D33" s="48" t="s">
        <v>38</v>
      </c>
      <c r="E33" s="49">
        <v>593.3</v>
      </c>
      <c r="F33" s="54"/>
      <c r="G33" s="54">
        <f t="shared" si="1"/>
        <v>0</v>
      </c>
      <c r="H33" s="50" t="s">
        <v>1057</v>
      </c>
    </row>
    <row r="34" spans="1:8" s="33" customFormat="1" ht="12.75">
      <c r="A34" s="45"/>
      <c r="B34" s="99"/>
      <c r="C34" s="47"/>
      <c r="D34" s="48"/>
      <c r="E34" s="49"/>
      <c r="F34" s="54"/>
      <c r="G34" s="54"/>
      <c r="H34" s="50"/>
    </row>
    <row r="35" spans="1:8" s="33" customFormat="1" ht="12.75">
      <c r="A35" s="45">
        <f>MAX(A19:A34)+1</f>
        <v>23</v>
      </c>
      <c r="B35" s="46">
        <v>76399002</v>
      </c>
      <c r="C35" s="47" t="s">
        <v>65</v>
      </c>
      <c r="D35" s="48" t="s">
        <v>38</v>
      </c>
      <c r="E35" s="49">
        <v>616.4</v>
      </c>
      <c r="F35" s="54"/>
      <c r="G35" s="54">
        <f>ROUND(E35*F35,2)</f>
        <v>0</v>
      </c>
      <c r="H35" s="50" t="s">
        <v>48</v>
      </c>
    </row>
    <row r="36" spans="1:8" s="33" customFormat="1" ht="12.75">
      <c r="A36" s="45">
        <f>MAX(A20:A35)+1</f>
        <v>24</v>
      </c>
      <c r="B36" s="46">
        <v>76399003</v>
      </c>
      <c r="C36" s="47" t="s">
        <v>75</v>
      </c>
      <c r="D36" s="48" t="s">
        <v>38</v>
      </c>
      <c r="E36" s="49">
        <v>67.5</v>
      </c>
      <c r="F36" s="54"/>
      <c r="G36" s="54">
        <f>ROUND(E36*F36,2)</f>
        <v>0</v>
      </c>
      <c r="H36" s="50"/>
    </row>
    <row r="37" spans="1:8" s="16" customFormat="1" ht="11.25">
      <c r="A37" s="45">
        <f t="shared" si="0"/>
        <v>25</v>
      </c>
      <c r="B37" s="99">
        <v>76300002</v>
      </c>
      <c r="C37" s="47" t="s">
        <v>40</v>
      </c>
      <c r="D37" s="48" t="s">
        <v>38</v>
      </c>
      <c r="E37" s="49">
        <v>493.12</v>
      </c>
      <c r="F37" s="54"/>
      <c r="G37" s="54">
        <f>ROUND(E37*F37,2)</f>
        <v>0</v>
      </c>
      <c r="H37" s="50" t="s">
        <v>49</v>
      </c>
    </row>
    <row r="38" spans="1:8" s="16" customFormat="1" ht="11.25">
      <c r="A38" s="45">
        <f t="shared" si="0"/>
        <v>26</v>
      </c>
      <c r="B38" s="99">
        <v>76300003</v>
      </c>
      <c r="C38" s="47" t="s">
        <v>41</v>
      </c>
      <c r="D38" s="48" t="s">
        <v>38</v>
      </c>
      <c r="E38" s="49">
        <v>123.28</v>
      </c>
      <c r="F38" s="54"/>
      <c r="G38" s="54">
        <f>ROUND(E38*F38,2)</f>
        <v>0</v>
      </c>
      <c r="H38" s="50" t="s">
        <v>50</v>
      </c>
    </row>
    <row r="39" spans="1:8" s="33" customFormat="1" ht="12.75">
      <c r="A39" s="45">
        <f>MAX(A36:A38)+1</f>
        <v>27</v>
      </c>
      <c r="B39" s="99">
        <v>76300004</v>
      </c>
      <c r="C39" s="47" t="s">
        <v>42</v>
      </c>
      <c r="D39" s="48" t="s">
        <v>38</v>
      </c>
      <c r="E39" s="49">
        <v>67.5</v>
      </c>
      <c r="F39" s="54"/>
      <c r="G39" s="54">
        <f>ROUND(E39*F39,2)</f>
        <v>0</v>
      </c>
      <c r="H39" s="50"/>
    </row>
    <row r="40" spans="1:8" s="33" customFormat="1" ht="12.75">
      <c r="A40" s="45"/>
      <c r="B40" s="99"/>
      <c r="C40" s="47"/>
      <c r="D40" s="48"/>
      <c r="E40" s="49"/>
      <c r="F40" s="54"/>
      <c r="G40" s="54"/>
      <c r="H40" s="50"/>
    </row>
    <row r="41" spans="1:8" s="33" customFormat="1" ht="22.5">
      <c r="A41" s="45">
        <f t="shared" si="0"/>
        <v>28</v>
      </c>
      <c r="B41" s="99">
        <v>90000001</v>
      </c>
      <c r="C41" s="47" t="s">
        <v>70</v>
      </c>
      <c r="D41" s="48" t="s">
        <v>38</v>
      </c>
      <c r="E41" s="49">
        <v>4.86</v>
      </c>
      <c r="F41" s="54"/>
      <c r="G41" s="54">
        <f>ROUND(E41*F41,2)</f>
        <v>0</v>
      </c>
      <c r="H41" s="50" t="s">
        <v>51</v>
      </c>
    </row>
    <row r="42" spans="1:8" s="16" customFormat="1" ht="11.25">
      <c r="A42" s="45">
        <f t="shared" si="0"/>
        <v>29</v>
      </c>
      <c r="B42" s="99">
        <v>96800001</v>
      </c>
      <c r="C42" s="47" t="s">
        <v>76</v>
      </c>
      <c r="D42" s="48" t="s">
        <v>38</v>
      </c>
      <c r="E42" s="49">
        <v>10.2</v>
      </c>
      <c r="F42" s="54"/>
      <c r="G42" s="54">
        <f>ROUND(E42*F42,2)</f>
        <v>0</v>
      </c>
      <c r="H42" s="50" t="s">
        <v>52</v>
      </c>
    </row>
    <row r="43" spans="1:8" s="16" customFormat="1" ht="11.25">
      <c r="A43" s="45">
        <f t="shared" si="0"/>
        <v>30</v>
      </c>
      <c r="B43" s="46">
        <v>76399004</v>
      </c>
      <c r="C43" s="47" t="s">
        <v>77</v>
      </c>
      <c r="D43" s="48" t="s">
        <v>38</v>
      </c>
      <c r="E43" s="49">
        <v>0.72</v>
      </c>
      <c r="F43" s="54"/>
      <c r="G43" s="54">
        <f>ROUND(E43*F43,2)</f>
        <v>0</v>
      </c>
      <c r="H43" s="50" t="s">
        <v>53</v>
      </c>
    </row>
    <row r="44" spans="1:8" s="33" customFormat="1" ht="12.75">
      <c r="A44" s="45">
        <f t="shared" si="0"/>
        <v>31</v>
      </c>
      <c r="B44" s="99">
        <v>76300005</v>
      </c>
      <c r="C44" s="47" t="s">
        <v>43</v>
      </c>
      <c r="D44" s="48" t="s">
        <v>38</v>
      </c>
      <c r="E44" s="49">
        <v>0.72</v>
      </c>
      <c r="F44" s="54"/>
      <c r="G44" s="54">
        <f>ROUND(E44*F44,2)</f>
        <v>0</v>
      </c>
      <c r="H44" s="50" t="s">
        <v>53</v>
      </c>
    </row>
    <row r="45" spans="1:8" s="33" customFormat="1" ht="12.75">
      <c r="A45" s="45">
        <f t="shared" si="0"/>
        <v>32</v>
      </c>
      <c r="B45" s="99">
        <v>33000001</v>
      </c>
      <c r="C45" s="47" t="s">
        <v>44</v>
      </c>
      <c r="D45" s="48" t="s">
        <v>38</v>
      </c>
      <c r="E45" s="49">
        <v>11.2</v>
      </c>
      <c r="F45" s="54"/>
      <c r="G45" s="54">
        <f>ROUND(E45*F45,2)</f>
        <v>0</v>
      </c>
      <c r="H45" s="50" t="s">
        <v>54</v>
      </c>
    </row>
    <row r="46" spans="1:8" s="33" customFormat="1" ht="12.75">
      <c r="A46" s="45"/>
      <c r="B46" s="99"/>
      <c r="C46" s="47"/>
      <c r="D46" s="48"/>
      <c r="E46" s="49"/>
      <c r="F46" s="54"/>
      <c r="G46" s="54"/>
      <c r="H46" s="50"/>
    </row>
    <row r="47" spans="1:8" s="33" customFormat="1" ht="12.75">
      <c r="A47" s="45">
        <f t="shared" si="0"/>
        <v>33</v>
      </c>
      <c r="B47" s="99">
        <v>9680001</v>
      </c>
      <c r="C47" s="47" t="s">
        <v>1087</v>
      </c>
      <c r="D47" s="48" t="s">
        <v>87</v>
      </c>
      <c r="E47" s="49">
        <v>1</v>
      </c>
      <c r="F47" s="54"/>
      <c r="G47" s="54">
        <f>ROUND(E47*F47,2)</f>
        <v>0</v>
      </c>
      <c r="H47" s="50"/>
    </row>
    <row r="48" spans="1:8" s="33" customFormat="1" ht="33.75">
      <c r="A48" s="45">
        <f t="shared" si="0"/>
        <v>34</v>
      </c>
      <c r="B48" s="99">
        <v>9000001</v>
      </c>
      <c r="C48" s="47" t="s">
        <v>1088</v>
      </c>
      <c r="D48" s="48" t="s">
        <v>87</v>
      </c>
      <c r="E48" s="49">
        <v>1</v>
      </c>
      <c r="F48" s="54"/>
      <c r="G48" s="54">
        <f>ROUND(E48*F48,2)</f>
        <v>0</v>
      </c>
      <c r="H48" s="50"/>
    </row>
    <row r="49" spans="1:8" s="33" customFormat="1" ht="22.5">
      <c r="A49" s="45">
        <f t="shared" si="0"/>
        <v>35</v>
      </c>
      <c r="B49" s="99">
        <v>9000002</v>
      </c>
      <c r="C49" s="47" t="s">
        <v>1089</v>
      </c>
      <c r="D49" s="48" t="s">
        <v>38</v>
      </c>
      <c r="E49" s="49">
        <v>5</v>
      </c>
      <c r="F49" s="54"/>
      <c r="G49" s="54">
        <f>ROUND(E49*F49,2)</f>
        <v>0</v>
      </c>
      <c r="H49" s="50"/>
    </row>
    <row r="50" spans="1:8" s="33" customFormat="1" ht="12.75">
      <c r="A50" s="45">
        <f t="shared" si="0"/>
        <v>36</v>
      </c>
      <c r="B50" s="99">
        <v>9000003</v>
      </c>
      <c r="C50" s="47" t="s">
        <v>1058</v>
      </c>
      <c r="D50" s="48" t="s">
        <v>38</v>
      </c>
      <c r="E50" s="49">
        <v>5</v>
      </c>
      <c r="F50" s="54"/>
      <c r="G50" s="54">
        <f>ROUND(E50*F50,2)</f>
        <v>0</v>
      </c>
      <c r="H50" s="50"/>
    </row>
    <row r="51" spans="1:8" s="33" customFormat="1" ht="22.5">
      <c r="A51" s="45">
        <f t="shared" si="0"/>
        <v>37</v>
      </c>
      <c r="B51" s="99">
        <v>9000004</v>
      </c>
      <c r="C51" s="47" t="s">
        <v>1059</v>
      </c>
      <c r="D51" s="48" t="s">
        <v>38</v>
      </c>
      <c r="E51" s="49">
        <v>2.4</v>
      </c>
      <c r="F51" s="54"/>
      <c r="G51" s="54">
        <f>ROUND(E51*F51,2)</f>
        <v>0</v>
      </c>
      <c r="H51" s="50" t="s">
        <v>1060</v>
      </c>
    </row>
    <row r="52" spans="1:8" s="33" customFormat="1" ht="12.75">
      <c r="A52" s="45"/>
      <c r="B52" s="99"/>
      <c r="C52" s="47"/>
      <c r="D52" s="48"/>
      <c r="E52" s="49"/>
      <c r="F52" s="54"/>
      <c r="G52" s="54"/>
      <c r="H52" s="50"/>
    </row>
    <row r="53" spans="1:8" s="16" customFormat="1" ht="22.5">
      <c r="A53" s="45">
        <f>MAX(A44:A52)+1</f>
        <v>38</v>
      </c>
      <c r="B53" s="99">
        <v>76600001</v>
      </c>
      <c r="C53" s="47" t="s">
        <v>57</v>
      </c>
      <c r="D53" s="48" t="s">
        <v>45</v>
      </c>
      <c r="E53" s="49">
        <v>3</v>
      </c>
      <c r="F53" s="54"/>
      <c r="G53" s="54">
        <f>ROUND(E53*F53,2)</f>
        <v>0</v>
      </c>
      <c r="H53" s="50" t="s">
        <v>55</v>
      </c>
    </row>
    <row r="54" spans="1:8" s="16" customFormat="1" ht="11.25">
      <c r="A54" s="45">
        <f>MAX(A45:A53)+1</f>
        <v>39</v>
      </c>
      <c r="B54" s="99">
        <v>61000001</v>
      </c>
      <c r="C54" s="47" t="s">
        <v>46</v>
      </c>
      <c r="D54" s="48" t="s">
        <v>38</v>
      </c>
      <c r="E54" s="49">
        <v>40</v>
      </c>
      <c r="F54" s="54"/>
      <c r="G54" s="54">
        <f>ROUND(E54*F54,2)</f>
        <v>0</v>
      </c>
      <c r="H54" s="50" t="s">
        <v>54</v>
      </c>
    </row>
    <row r="55" spans="1:8" s="33" customFormat="1" ht="12.75">
      <c r="A55" s="45">
        <f>MAX(A53:A54)+1</f>
        <v>40</v>
      </c>
      <c r="B55" s="99">
        <v>78200001</v>
      </c>
      <c r="C55" s="47" t="s">
        <v>47</v>
      </c>
      <c r="D55" s="48" t="s">
        <v>38</v>
      </c>
      <c r="E55" s="101">
        <v>7460.1</v>
      </c>
      <c r="F55" s="54"/>
      <c r="G55" s="54">
        <f>ROUND(E55*F55,2)</f>
        <v>0</v>
      </c>
      <c r="H55" s="50" t="s">
        <v>1051</v>
      </c>
    </row>
    <row r="56" spans="1:8" s="33" customFormat="1" ht="12.75">
      <c r="A56" s="45">
        <f t="shared" si="0"/>
        <v>41</v>
      </c>
      <c r="B56" s="99">
        <v>949101001</v>
      </c>
      <c r="C56" s="47" t="s">
        <v>66</v>
      </c>
      <c r="D56" s="48" t="s">
        <v>38</v>
      </c>
      <c r="E56" s="101">
        <f>E35+E36+E37+E39</f>
        <v>1244.5</v>
      </c>
      <c r="F56" s="54"/>
      <c r="G56" s="54">
        <f>ROUND(E56*F56,2)</f>
        <v>0</v>
      </c>
      <c r="H56" s="50"/>
    </row>
    <row r="57" spans="1:8" s="33" customFormat="1" ht="12.75">
      <c r="A57" s="45">
        <f t="shared" si="0"/>
        <v>42</v>
      </c>
      <c r="B57" s="99">
        <v>990001</v>
      </c>
      <c r="C57" s="47" t="s">
        <v>56</v>
      </c>
      <c r="D57" s="48" t="s">
        <v>3</v>
      </c>
      <c r="E57" s="101">
        <v>1</v>
      </c>
      <c r="F57" s="54"/>
      <c r="G57" s="54">
        <f>ROUND(E57*F57,2)</f>
        <v>0</v>
      </c>
      <c r="H57" s="50"/>
    </row>
    <row r="58" spans="1:10" s="28" customFormat="1" ht="11.25">
      <c r="A58" s="111"/>
      <c r="B58" s="112"/>
      <c r="C58" s="112"/>
      <c r="D58" s="113"/>
      <c r="E58" s="114"/>
      <c r="F58" s="115"/>
      <c r="G58" s="116"/>
      <c r="H58" s="112"/>
      <c r="I58" s="117"/>
      <c r="J58" s="117"/>
    </row>
    <row r="59" spans="1:12" s="28" customFormat="1" ht="21" customHeight="1">
      <c r="A59" s="118"/>
      <c r="B59" s="119"/>
      <c r="C59" s="119" t="s">
        <v>69</v>
      </c>
      <c r="D59" s="120"/>
      <c r="E59" s="118"/>
      <c r="F59" s="118"/>
      <c r="G59" s="121">
        <f>SUBTOTAL(9,G8:G58)</f>
        <v>0</v>
      </c>
      <c r="I59" s="122"/>
      <c r="J59" s="122"/>
      <c r="L59" s="121"/>
    </row>
    <row r="60" spans="1:8" s="51" customFormat="1" ht="12.75">
      <c r="A60" s="52"/>
      <c r="B60" s="53"/>
      <c r="C60" s="52"/>
      <c r="D60" s="52"/>
      <c r="E60" s="52"/>
      <c r="F60" s="52"/>
      <c r="G60" s="52"/>
      <c r="H60" s="52"/>
    </row>
    <row r="61" spans="1:8" s="28" customFormat="1" ht="12.75">
      <c r="A61" s="30"/>
      <c r="B61" s="30"/>
      <c r="C61" s="30"/>
      <c r="D61" s="30"/>
      <c r="E61" s="30"/>
      <c r="F61" s="31"/>
      <c r="G61" s="31"/>
      <c r="H61" s="30"/>
    </row>
    <row r="62" spans="1:8" s="28" customFormat="1" ht="12.75">
      <c r="A62" s="30"/>
      <c r="B62" s="30"/>
      <c r="C62" s="30"/>
      <c r="D62" s="30"/>
      <c r="E62" s="30"/>
      <c r="F62" s="31"/>
      <c r="G62" s="31"/>
      <c r="H62" s="30"/>
    </row>
    <row r="63" spans="1:10" s="16" customFormat="1" ht="21" customHeight="1">
      <c r="A63" s="30"/>
      <c r="B63" s="30"/>
      <c r="C63" s="30"/>
      <c r="D63" s="30"/>
      <c r="E63" s="30"/>
      <c r="F63" s="31"/>
      <c r="G63" s="31"/>
      <c r="H63" s="30"/>
      <c r="J63" s="32"/>
    </row>
    <row r="64" spans="1:8" s="16" customFormat="1" ht="12.75">
      <c r="A64" s="30"/>
      <c r="B64" s="30"/>
      <c r="C64" s="30"/>
      <c r="D64" s="30"/>
      <c r="E64" s="30"/>
      <c r="F64" s="31"/>
      <c r="G64" s="31"/>
      <c r="H64" s="30"/>
    </row>
    <row r="66" ht="117" customHeight="1"/>
  </sheetData>
  <sheetProtection/>
  <conditionalFormatting sqref="G60">
    <cfRule type="cellIs" priority="1" dxfId="7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6" r:id="rId1"/>
  <headerFooter alignWithMargins="0">
    <oddFooter>&amp;LMETROPROJEKT Praha a.s.&amp;C&amp;P/&amp;N&amp;R&amp;A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6"/>
  <sheetViews>
    <sheetView showGridLines="0" view="pageBreakPreview" zoomScaleSheetLayoutView="100" zoomScalePageLayoutView="0" workbookViewId="0" topLeftCell="A1">
      <pane ySplit="8" topLeftCell="A267" activePane="bottomLeft" state="frozen"/>
      <selection pane="topLeft" activeCell="A2" sqref="A2"/>
      <selection pane="bottomLeft" activeCell="F312" sqref="F312"/>
    </sheetView>
  </sheetViews>
  <sheetFormatPr defaultColWidth="9.00390625" defaultRowHeight="12.75"/>
  <cols>
    <col min="1" max="1" width="6.25390625" style="30" customWidth="1"/>
    <col min="2" max="2" width="9.375" style="30" bestFit="1" customWidth="1"/>
    <col min="3" max="3" width="48.25390625" style="30" customWidth="1"/>
    <col min="4" max="4" width="5.25390625" style="30" bestFit="1" customWidth="1"/>
    <col min="5" max="5" width="9.375" style="30" bestFit="1" customWidth="1"/>
    <col min="6" max="6" width="10.625" style="31" customWidth="1"/>
    <col min="7" max="7" width="10.75390625" style="31" customWidth="1"/>
    <col min="8" max="8" width="50.375" style="30" customWidth="1"/>
    <col min="9" max="9" width="9.625" style="30" customWidth="1"/>
    <col min="10" max="16384" width="9.125" style="30" customWidth="1"/>
  </cols>
  <sheetData>
    <row r="1" spans="1:8" s="16" customFormat="1" ht="21" customHeight="1">
      <c r="A1" s="13" t="s">
        <v>1190</v>
      </c>
      <c r="B1" s="14"/>
      <c r="C1" s="14"/>
      <c r="D1" s="15"/>
      <c r="E1" s="14"/>
      <c r="F1" s="14"/>
      <c r="G1" s="14"/>
      <c r="H1" s="27"/>
    </row>
    <row r="2" spans="1:8" s="16" customFormat="1" ht="14.25" customHeight="1">
      <c r="A2" s="17" t="s">
        <v>15</v>
      </c>
      <c r="B2" s="43" t="str">
        <f>Souhrn!C3</f>
        <v>ČRo Římská 15 - rekonstrukce VZT, klimatizace a vytápění</v>
      </c>
      <c r="C2" s="18"/>
      <c r="D2" s="19"/>
      <c r="E2" s="18" t="s">
        <v>4</v>
      </c>
      <c r="F2" s="14"/>
      <c r="G2" s="14"/>
      <c r="H2" s="18"/>
    </row>
    <row r="3" spans="1:8" s="16" customFormat="1" ht="12" customHeight="1">
      <c r="A3" s="17" t="s">
        <v>67</v>
      </c>
      <c r="B3" s="43" t="s">
        <v>79</v>
      </c>
      <c r="C3" s="18"/>
      <c r="D3" s="19"/>
      <c r="E3" s="18" t="s">
        <v>5</v>
      </c>
      <c r="F3" s="21">
        <v>42747</v>
      </c>
      <c r="G3" s="14"/>
      <c r="H3" s="14"/>
    </row>
    <row r="4" spans="1:8" s="16" customFormat="1" ht="12" customHeight="1">
      <c r="A4" s="44" t="s">
        <v>14</v>
      </c>
      <c r="B4" s="43"/>
      <c r="C4" s="18"/>
      <c r="D4" s="19"/>
      <c r="E4" s="18"/>
      <c r="F4" s="21"/>
      <c r="G4" s="14"/>
      <c r="H4" s="14"/>
    </row>
    <row r="5" spans="1:8" s="16" customFormat="1" ht="7.5" customHeight="1" thickBot="1">
      <c r="A5" s="14"/>
      <c r="B5" s="14"/>
      <c r="C5" s="14"/>
      <c r="D5" s="15"/>
      <c r="E5" s="14"/>
      <c r="F5" s="14"/>
      <c r="G5" s="14"/>
      <c r="H5" s="14"/>
    </row>
    <row r="6" spans="1:8" s="16" customFormat="1" ht="24.75" customHeight="1" thickBot="1">
      <c r="A6" s="42" t="s">
        <v>6</v>
      </c>
      <c r="B6" s="40" t="s">
        <v>13</v>
      </c>
      <c r="C6" s="40" t="s">
        <v>7</v>
      </c>
      <c r="D6" s="40" t="s">
        <v>8</v>
      </c>
      <c r="E6" s="40" t="s">
        <v>9</v>
      </c>
      <c r="F6" s="40" t="s">
        <v>10</v>
      </c>
      <c r="G6" s="41" t="s">
        <v>11</v>
      </c>
      <c r="H6" s="20" t="s">
        <v>1</v>
      </c>
    </row>
    <row r="7" spans="1:8" s="16" customFormat="1" ht="12.75" customHeight="1" thickBot="1">
      <c r="A7" s="39" t="s">
        <v>2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38">
        <v>7</v>
      </c>
      <c r="H7" s="20">
        <v>8</v>
      </c>
    </row>
    <row r="8" spans="1:8" s="16" customFormat="1" ht="6.75" customHeight="1">
      <c r="A8" s="37"/>
      <c r="B8" s="34"/>
      <c r="C8" s="34"/>
      <c r="D8" s="36"/>
      <c r="E8" s="34"/>
      <c r="F8" s="34"/>
      <c r="G8" s="34"/>
      <c r="H8" s="35"/>
    </row>
    <row r="9" spans="1:10" s="33" customFormat="1" ht="21" customHeight="1">
      <c r="A9" s="103"/>
      <c r="B9" s="104" t="s">
        <v>80</v>
      </c>
      <c r="C9" s="105" t="s">
        <v>81</v>
      </c>
      <c r="D9" s="106"/>
      <c r="E9" s="107"/>
      <c r="F9" s="108"/>
      <c r="G9" s="109"/>
      <c r="H9" s="106"/>
      <c r="I9" s="110"/>
      <c r="J9" s="110"/>
    </row>
    <row r="10" spans="1:11" s="16" customFormat="1" ht="78.75">
      <c r="A10" s="45">
        <f aca="true" t="shared" si="0" ref="A10:A20">MAX(A7:A9)+1</f>
        <v>1</v>
      </c>
      <c r="B10" s="46" t="s">
        <v>82</v>
      </c>
      <c r="C10" s="47" t="s">
        <v>83</v>
      </c>
      <c r="D10" s="48" t="s">
        <v>3</v>
      </c>
      <c r="E10" s="49">
        <v>1</v>
      </c>
      <c r="F10" s="54"/>
      <c r="G10" s="54">
        <f aca="true" t="shared" si="1" ref="G10:G20">F10*E10</f>
        <v>0</v>
      </c>
      <c r="H10" s="50" t="s">
        <v>84</v>
      </c>
      <c r="K10" s="100"/>
    </row>
    <row r="11" spans="1:8" s="16" customFormat="1" ht="11.25">
      <c r="A11" s="45">
        <f t="shared" si="0"/>
        <v>2</v>
      </c>
      <c r="B11" s="46" t="s">
        <v>85</v>
      </c>
      <c r="C11" s="47" t="s">
        <v>86</v>
      </c>
      <c r="D11" s="48" t="s">
        <v>87</v>
      </c>
      <c r="E11" s="49">
        <v>1</v>
      </c>
      <c r="F11" s="54"/>
      <c r="G11" s="54">
        <f t="shared" si="1"/>
        <v>0</v>
      </c>
      <c r="H11" s="50" t="s">
        <v>88</v>
      </c>
    </row>
    <row r="12" spans="1:8" s="16" customFormat="1" ht="22.5">
      <c r="A12" s="45">
        <f t="shared" si="0"/>
        <v>3</v>
      </c>
      <c r="B12" s="46" t="s">
        <v>89</v>
      </c>
      <c r="C12" s="47" t="s">
        <v>90</v>
      </c>
      <c r="D12" s="48" t="s">
        <v>87</v>
      </c>
      <c r="E12" s="49">
        <v>1</v>
      </c>
      <c r="F12" s="54"/>
      <c r="G12" s="54">
        <f t="shared" si="1"/>
        <v>0</v>
      </c>
      <c r="H12" s="50"/>
    </row>
    <row r="13" spans="1:8" s="33" customFormat="1" ht="12.75">
      <c r="A13" s="45">
        <f t="shared" si="0"/>
        <v>4</v>
      </c>
      <c r="B13" s="46" t="s">
        <v>91</v>
      </c>
      <c r="C13" s="47" t="s">
        <v>92</v>
      </c>
      <c r="D13" s="48" t="s">
        <v>87</v>
      </c>
      <c r="E13" s="49">
        <v>1</v>
      </c>
      <c r="F13" s="54"/>
      <c r="G13" s="54">
        <f t="shared" si="1"/>
        <v>0</v>
      </c>
      <c r="H13" s="50"/>
    </row>
    <row r="14" spans="1:8" s="33" customFormat="1" ht="12.75">
      <c r="A14" s="45">
        <f t="shared" si="0"/>
        <v>5</v>
      </c>
      <c r="B14" s="46" t="s">
        <v>93</v>
      </c>
      <c r="C14" s="47" t="s">
        <v>94</v>
      </c>
      <c r="D14" s="48" t="s">
        <v>87</v>
      </c>
      <c r="E14" s="49">
        <v>7</v>
      </c>
      <c r="F14" s="54"/>
      <c r="G14" s="54">
        <f t="shared" si="1"/>
        <v>0</v>
      </c>
      <c r="H14" s="50"/>
    </row>
    <row r="15" spans="1:8" s="33" customFormat="1" ht="12.75">
      <c r="A15" s="45">
        <f t="shared" si="0"/>
        <v>6</v>
      </c>
      <c r="B15" s="46" t="s">
        <v>95</v>
      </c>
      <c r="C15" s="47" t="s">
        <v>96</v>
      </c>
      <c r="D15" s="48" t="s">
        <v>87</v>
      </c>
      <c r="E15" s="49">
        <v>1</v>
      </c>
      <c r="F15" s="54"/>
      <c r="G15" s="54">
        <f t="shared" si="1"/>
        <v>0</v>
      </c>
      <c r="H15" s="50"/>
    </row>
    <row r="16" spans="1:8" s="33" customFormat="1" ht="67.5">
      <c r="A16" s="45">
        <f t="shared" si="0"/>
        <v>7</v>
      </c>
      <c r="B16" s="46" t="s">
        <v>97</v>
      </c>
      <c r="C16" s="47" t="s">
        <v>98</v>
      </c>
      <c r="D16" s="48" t="s">
        <v>3</v>
      </c>
      <c r="E16" s="49">
        <v>1</v>
      </c>
      <c r="F16" s="54"/>
      <c r="G16" s="54">
        <f t="shared" si="1"/>
        <v>0</v>
      </c>
      <c r="H16" s="50" t="s">
        <v>99</v>
      </c>
    </row>
    <row r="17" spans="1:8" s="33" customFormat="1" ht="12.75">
      <c r="A17" s="45">
        <f t="shared" si="0"/>
        <v>8</v>
      </c>
      <c r="B17" s="46" t="s">
        <v>100</v>
      </c>
      <c r="C17" s="47" t="s">
        <v>101</v>
      </c>
      <c r="D17" s="48" t="s">
        <v>87</v>
      </c>
      <c r="E17" s="49">
        <v>1</v>
      </c>
      <c r="F17" s="54"/>
      <c r="G17" s="54">
        <f t="shared" si="1"/>
        <v>0</v>
      </c>
      <c r="H17" s="50" t="s">
        <v>99</v>
      </c>
    </row>
    <row r="18" spans="1:8" s="33" customFormat="1" ht="12.75">
      <c r="A18" s="45">
        <f t="shared" si="0"/>
        <v>9</v>
      </c>
      <c r="B18" s="46" t="s">
        <v>513</v>
      </c>
      <c r="C18" s="47" t="s">
        <v>102</v>
      </c>
      <c r="D18" s="48" t="s">
        <v>38</v>
      </c>
      <c r="E18" s="49">
        <v>35</v>
      </c>
      <c r="F18" s="54"/>
      <c r="G18" s="54">
        <f t="shared" si="1"/>
        <v>0</v>
      </c>
      <c r="H18" s="50"/>
    </row>
    <row r="19" spans="1:8" s="33" customFormat="1" ht="12.75">
      <c r="A19" s="45">
        <f t="shared" si="0"/>
        <v>10</v>
      </c>
      <c r="B19" s="46" t="s">
        <v>514</v>
      </c>
      <c r="C19" s="47" t="s">
        <v>103</v>
      </c>
      <c r="D19" s="48" t="s">
        <v>38</v>
      </c>
      <c r="E19" s="49">
        <v>5</v>
      </c>
      <c r="F19" s="54"/>
      <c r="G19" s="54">
        <f t="shared" si="1"/>
        <v>0</v>
      </c>
      <c r="H19" s="50"/>
    </row>
    <row r="20" spans="1:8" s="33" customFormat="1" ht="12.75">
      <c r="A20" s="45">
        <f t="shared" si="0"/>
        <v>11</v>
      </c>
      <c r="B20" s="46" t="s">
        <v>515</v>
      </c>
      <c r="C20" s="47" t="s">
        <v>104</v>
      </c>
      <c r="D20" s="48" t="s">
        <v>38</v>
      </c>
      <c r="E20" s="49">
        <v>25</v>
      </c>
      <c r="F20" s="54"/>
      <c r="G20" s="54">
        <f t="shared" si="1"/>
        <v>0</v>
      </c>
      <c r="H20" s="50"/>
    </row>
    <row r="21" spans="1:8" s="33" customFormat="1" ht="12.75">
      <c r="A21" s="103"/>
      <c r="B21" s="104" t="s">
        <v>105</v>
      </c>
      <c r="C21" s="105" t="s">
        <v>106</v>
      </c>
      <c r="D21" s="106"/>
      <c r="E21" s="107"/>
      <c r="F21" s="108"/>
      <c r="G21" s="109"/>
      <c r="H21" s="106"/>
    </row>
    <row r="22" spans="1:8" s="33" customFormat="1" ht="112.5">
      <c r="A22" s="45">
        <f aca="true" t="shared" si="2" ref="A22:A34">MAX(A19:A21)+1</f>
        <v>12</v>
      </c>
      <c r="B22" s="46" t="s">
        <v>107</v>
      </c>
      <c r="C22" s="47" t="s">
        <v>108</v>
      </c>
      <c r="D22" s="48" t="s">
        <v>87</v>
      </c>
      <c r="E22" s="49">
        <v>1</v>
      </c>
      <c r="F22" s="54"/>
      <c r="G22" s="54">
        <f aca="true" t="shared" si="3" ref="G22:G34">F22*E22</f>
        <v>0</v>
      </c>
      <c r="H22" s="50" t="s">
        <v>109</v>
      </c>
    </row>
    <row r="23" spans="1:8" s="33" customFormat="1" ht="12.75">
      <c r="A23" s="45">
        <f t="shared" si="2"/>
        <v>13</v>
      </c>
      <c r="B23" s="46" t="s">
        <v>110</v>
      </c>
      <c r="C23" s="47" t="s">
        <v>111</v>
      </c>
      <c r="D23" s="48" t="s">
        <v>87</v>
      </c>
      <c r="E23" s="49">
        <v>1</v>
      </c>
      <c r="F23" s="54"/>
      <c r="G23" s="54">
        <f t="shared" si="3"/>
        <v>0</v>
      </c>
      <c r="H23" s="50" t="s">
        <v>109</v>
      </c>
    </row>
    <row r="24" spans="1:8" s="33" customFormat="1" ht="12.75">
      <c r="A24" s="45">
        <f t="shared" si="2"/>
        <v>14</v>
      </c>
      <c r="B24" s="46" t="s">
        <v>112</v>
      </c>
      <c r="C24" s="47" t="s">
        <v>101</v>
      </c>
      <c r="D24" s="48" t="s">
        <v>87</v>
      </c>
      <c r="E24" s="49">
        <v>1</v>
      </c>
      <c r="F24" s="54"/>
      <c r="G24" s="54">
        <f t="shared" si="3"/>
        <v>0</v>
      </c>
      <c r="H24" s="50" t="s">
        <v>113</v>
      </c>
    </row>
    <row r="25" spans="1:8" s="33" customFormat="1" ht="22.5">
      <c r="A25" s="45">
        <f t="shared" si="2"/>
        <v>15</v>
      </c>
      <c r="B25" s="46" t="s">
        <v>114</v>
      </c>
      <c r="C25" s="47" t="s">
        <v>115</v>
      </c>
      <c r="D25" s="48" t="s">
        <v>3</v>
      </c>
      <c r="E25" s="49">
        <v>2</v>
      </c>
      <c r="F25" s="54"/>
      <c r="G25" s="54">
        <f t="shared" si="3"/>
        <v>0</v>
      </c>
      <c r="H25" s="50"/>
    </row>
    <row r="26" spans="1:8" s="33" customFormat="1" ht="22.5">
      <c r="A26" s="45">
        <f t="shared" si="2"/>
        <v>16</v>
      </c>
      <c r="B26" s="46" t="s">
        <v>116</v>
      </c>
      <c r="C26" s="47" t="s">
        <v>117</v>
      </c>
      <c r="D26" s="48" t="s">
        <v>3</v>
      </c>
      <c r="E26" s="49">
        <v>1</v>
      </c>
      <c r="F26" s="54"/>
      <c r="G26" s="54">
        <f t="shared" si="3"/>
        <v>0</v>
      </c>
      <c r="H26" s="50"/>
    </row>
    <row r="27" spans="1:8" s="33" customFormat="1" ht="22.5">
      <c r="A27" s="45">
        <f t="shared" si="2"/>
        <v>17</v>
      </c>
      <c r="B27" s="46" t="s">
        <v>118</v>
      </c>
      <c r="C27" s="47" t="s">
        <v>90</v>
      </c>
      <c r="D27" s="48" t="s">
        <v>87</v>
      </c>
      <c r="E27" s="49">
        <v>2</v>
      </c>
      <c r="F27" s="54"/>
      <c r="G27" s="54">
        <f t="shared" si="3"/>
        <v>0</v>
      </c>
      <c r="H27" s="50"/>
    </row>
    <row r="28" spans="1:8" s="33" customFormat="1" ht="12.75">
      <c r="A28" s="45">
        <f t="shared" si="2"/>
        <v>18</v>
      </c>
      <c r="B28" s="46" t="s">
        <v>119</v>
      </c>
      <c r="C28" s="47" t="s">
        <v>120</v>
      </c>
      <c r="D28" s="48" t="s">
        <v>87</v>
      </c>
      <c r="E28" s="49">
        <v>1</v>
      </c>
      <c r="F28" s="54"/>
      <c r="G28" s="54">
        <f t="shared" si="3"/>
        <v>0</v>
      </c>
      <c r="H28" s="50"/>
    </row>
    <row r="29" spans="1:8" s="33" customFormat="1" ht="12.75">
      <c r="A29" s="45">
        <f t="shared" si="2"/>
        <v>19</v>
      </c>
      <c r="B29" s="46" t="s">
        <v>121</v>
      </c>
      <c r="C29" s="47" t="s">
        <v>92</v>
      </c>
      <c r="D29" s="48" t="s">
        <v>87</v>
      </c>
      <c r="E29" s="49">
        <v>1</v>
      </c>
      <c r="F29" s="54"/>
      <c r="G29" s="54">
        <f t="shared" si="3"/>
        <v>0</v>
      </c>
      <c r="H29" s="50"/>
    </row>
    <row r="30" spans="1:8" s="33" customFormat="1" ht="12.75">
      <c r="A30" s="45">
        <f t="shared" si="2"/>
        <v>20</v>
      </c>
      <c r="B30" s="46" t="s">
        <v>122</v>
      </c>
      <c r="C30" s="47" t="s">
        <v>94</v>
      </c>
      <c r="D30" s="48" t="s">
        <v>87</v>
      </c>
      <c r="E30" s="49">
        <v>8</v>
      </c>
      <c r="F30" s="54"/>
      <c r="G30" s="54">
        <f t="shared" si="3"/>
        <v>0</v>
      </c>
      <c r="H30" s="50"/>
    </row>
    <row r="31" spans="1:8" s="33" customFormat="1" ht="12.75">
      <c r="A31" s="45">
        <f t="shared" si="2"/>
        <v>21</v>
      </c>
      <c r="B31" s="46" t="s">
        <v>123</v>
      </c>
      <c r="C31" s="47" t="s">
        <v>124</v>
      </c>
      <c r="D31" s="48" t="s">
        <v>87</v>
      </c>
      <c r="E31" s="49">
        <v>1</v>
      </c>
      <c r="F31" s="54"/>
      <c r="G31" s="54">
        <f t="shared" si="3"/>
        <v>0</v>
      </c>
      <c r="H31" s="50"/>
    </row>
    <row r="32" spans="1:8" s="33" customFormat="1" ht="12.75">
      <c r="A32" s="45">
        <f t="shared" si="2"/>
        <v>22</v>
      </c>
      <c r="B32" s="46" t="s">
        <v>513</v>
      </c>
      <c r="C32" s="47" t="s">
        <v>102</v>
      </c>
      <c r="D32" s="48" t="s">
        <v>38</v>
      </c>
      <c r="E32" s="49">
        <v>30</v>
      </c>
      <c r="F32" s="54"/>
      <c r="G32" s="54">
        <f t="shared" si="3"/>
        <v>0</v>
      </c>
      <c r="H32" s="50"/>
    </row>
    <row r="33" spans="1:8" s="33" customFormat="1" ht="12.75">
      <c r="A33" s="45">
        <f t="shared" si="2"/>
        <v>23</v>
      </c>
      <c r="B33" s="46" t="s">
        <v>514</v>
      </c>
      <c r="C33" s="47" t="s">
        <v>103</v>
      </c>
      <c r="D33" s="48" t="s">
        <v>38</v>
      </c>
      <c r="E33" s="49">
        <v>5</v>
      </c>
      <c r="F33" s="54"/>
      <c r="G33" s="54">
        <f t="shared" si="3"/>
        <v>0</v>
      </c>
      <c r="H33" s="50"/>
    </row>
    <row r="34" spans="1:8" s="33" customFormat="1" ht="12.75">
      <c r="A34" s="45">
        <f t="shared" si="2"/>
        <v>24</v>
      </c>
      <c r="B34" s="46" t="s">
        <v>515</v>
      </c>
      <c r="C34" s="47" t="s">
        <v>104</v>
      </c>
      <c r="D34" s="48" t="s">
        <v>38</v>
      </c>
      <c r="E34" s="49">
        <v>30</v>
      </c>
      <c r="F34" s="54"/>
      <c r="G34" s="54">
        <f t="shared" si="3"/>
        <v>0</v>
      </c>
      <c r="H34" s="50"/>
    </row>
    <row r="35" spans="1:8" s="33" customFormat="1" ht="12.75">
      <c r="A35" s="103"/>
      <c r="B35" s="104" t="s">
        <v>125</v>
      </c>
      <c r="C35" s="105" t="s">
        <v>126</v>
      </c>
      <c r="D35" s="106"/>
      <c r="E35" s="107"/>
      <c r="F35" s="108"/>
      <c r="G35" s="109"/>
      <c r="H35" s="106"/>
    </row>
    <row r="36" spans="1:8" s="33" customFormat="1" ht="112.5">
      <c r="A36" s="45">
        <f aca="true" t="shared" si="4" ref="A36:A49">MAX(A33:A35)+1</f>
        <v>25</v>
      </c>
      <c r="B36" s="46" t="s">
        <v>127</v>
      </c>
      <c r="C36" s="47" t="s">
        <v>128</v>
      </c>
      <c r="D36" s="48" t="s">
        <v>87</v>
      </c>
      <c r="E36" s="49">
        <v>1</v>
      </c>
      <c r="F36" s="54"/>
      <c r="G36" s="54">
        <f aca="true" t="shared" si="5" ref="G36:G49">F36*E36</f>
        <v>0</v>
      </c>
      <c r="H36" s="50" t="s">
        <v>129</v>
      </c>
    </row>
    <row r="37" spans="1:8" s="33" customFormat="1" ht="12.75">
      <c r="A37" s="45">
        <f t="shared" si="4"/>
        <v>26</v>
      </c>
      <c r="B37" s="46" t="s">
        <v>130</v>
      </c>
      <c r="C37" s="47" t="s">
        <v>111</v>
      </c>
      <c r="D37" s="48" t="s">
        <v>87</v>
      </c>
      <c r="E37" s="49">
        <v>1</v>
      </c>
      <c r="F37" s="54"/>
      <c r="G37" s="54">
        <f t="shared" si="5"/>
        <v>0</v>
      </c>
      <c r="H37" s="50" t="s">
        <v>129</v>
      </c>
    </row>
    <row r="38" spans="1:8" s="33" customFormat="1" ht="12.75">
      <c r="A38" s="45">
        <f t="shared" si="4"/>
        <v>27</v>
      </c>
      <c r="B38" s="46" t="s">
        <v>131</v>
      </c>
      <c r="C38" s="47" t="s">
        <v>101</v>
      </c>
      <c r="D38" s="48" t="s">
        <v>87</v>
      </c>
      <c r="E38" s="49">
        <v>1</v>
      </c>
      <c r="F38" s="54"/>
      <c r="G38" s="54">
        <f t="shared" si="5"/>
        <v>0</v>
      </c>
      <c r="H38" s="50" t="s">
        <v>132</v>
      </c>
    </row>
    <row r="39" spans="1:8" s="33" customFormat="1" ht="22.5">
      <c r="A39" s="45">
        <f t="shared" si="4"/>
        <v>28</v>
      </c>
      <c r="B39" s="46" t="s">
        <v>133</v>
      </c>
      <c r="C39" s="47" t="s">
        <v>115</v>
      </c>
      <c r="D39" s="48" t="s">
        <v>3</v>
      </c>
      <c r="E39" s="49">
        <v>1</v>
      </c>
      <c r="F39" s="54"/>
      <c r="G39" s="54">
        <f t="shared" si="5"/>
        <v>0</v>
      </c>
      <c r="H39" s="50"/>
    </row>
    <row r="40" spans="1:8" s="33" customFormat="1" ht="22.5">
      <c r="A40" s="45">
        <f t="shared" si="4"/>
        <v>29</v>
      </c>
      <c r="B40" s="46" t="s">
        <v>134</v>
      </c>
      <c r="C40" s="47" t="s">
        <v>117</v>
      </c>
      <c r="D40" s="48" t="s">
        <v>3</v>
      </c>
      <c r="E40" s="49">
        <v>2</v>
      </c>
      <c r="F40" s="54"/>
      <c r="G40" s="54">
        <f t="shared" si="5"/>
        <v>0</v>
      </c>
      <c r="H40" s="50"/>
    </row>
    <row r="41" spans="1:8" s="33" customFormat="1" ht="22.5">
      <c r="A41" s="45">
        <f t="shared" si="4"/>
        <v>30</v>
      </c>
      <c r="B41" s="46" t="s">
        <v>135</v>
      </c>
      <c r="C41" s="47" t="s">
        <v>90</v>
      </c>
      <c r="D41" s="48" t="s">
        <v>87</v>
      </c>
      <c r="E41" s="49">
        <v>4</v>
      </c>
      <c r="F41" s="54"/>
      <c r="G41" s="54">
        <f t="shared" si="5"/>
        <v>0</v>
      </c>
      <c r="H41" s="50"/>
    </row>
    <row r="42" spans="1:8" s="33" customFormat="1" ht="12.75">
      <c r="A42" s="45">
        <f t="shared" si="4"/>
        <v>31</v>
      </c>
      <c r="B42" s="46" t="s">
        <v>136</v>
      </c>
      <c r="C42" s="47" t="s">
        <v>120</v>
      </c>
      <c r="D42" s="48" t="s">
        <v>87</v>
      </c>
      <c r="E42" s="49">
        <v>1</v>
      </c>
      <c r="F42" s="54"/>
      <c r="G42" s="54">
        <f t="shared" si="5"/>
        <v>0</v>
      </c>
      <c r="H42" s="50"/>
    </row>
    <row r="43" spans="1:8" s="33" customFormat="1" ht="12.75">
      <c r="A43" s="45">
        <f t="shared" si="4"/>
        <v>32</v>
      </c>
      <c r="B43" s="46" t="s">
        <v>137</v>
      </c>
      <c r="C43" s="47" t="s">
        <v>92</v>
      </c>
      <c r="D43" s="48" t="s">
        <v>87</v>
      </c>
      <c r="E43" s="49">
        <v>1</v>
      </c>
      <c r="F43" s="54"/>
      <c r="G43" s="54">
        <f t="shared" si="5"/>
        <v>0</v>
      </c>
      <c r="H43" s="50"/>
    </row>
    <row r="44" spans="1:8" s="33" customFormat="1" ht="12.75">
      <c r="A44" s="45">
        <f t="shared" si="4"/>
        <v>33</v>
      </c>
      <c r="B44" s="46" t="s">
        <v>138</v>
      </c>
      <c r="C44" s="47" t="s">
        <v>94</v>
      </c>
      <c r="D44" s="48" t="s">
        <v>87</v>
      </c>
      <c r="E44" s="49">
        <v>7</v>
      </c>
      <c r="F44" s="54"/>
      <c r="G44" s="54">
        <f t="shared" si="5"/>
        <v>0</v>
      </c>
      <c r="H44" s="50"/>
    </row>
    <row r="45" spans="1:8" s="33" customFormat="1" ht="12.75">
      <c r="A45" s="45">
        <f t="shared" si="4"/>
        <v>34</v>
      </c>
      <c r="B45" s="46" t="s">
        <v>139</v>
      </c>
      <c r="C45" s="47" t="s">
        <v>140</v>
      </c>
      <c r="D45" s="48" t="s">
        <v>87</v>
      </c>
      <c r="E45" s="49">
        <v>1</v>
      </c>
      <c r="F45" s="54"/>
      <c r="G45" s="54">
        <f t="shared" si="5"/>
        <v>0</v>
      </c>
      <c r="H45" s="50"/>
    </row>
    <row r="46" spans="1:8" s="33" customFormat="1" ht="12.75">
      <c r="A46" s="45">
        <f t="shared" si="4"/>
        <v>35</v>
      </c>
      <c r="B46" s="46" t="s">
        <v>141</v>
      </c>
      <c r="C46" s="47" t="s">
        <v>124</v>
      </c>
      <c r="D46" s="48" t="s">
        <v>87</v>
      </c>
      <c r="E46" s="49">
        <v>1</v>
      </c>
      <c r="F46" s="54"/>
      <c r="G46" s="54">
        <f t="shared" si="5"/>
        <v>0</v>
      </c>
      <c r="H46" s="50"/>
    </row>
    <row r="47" spans="1:8" s="33" customFormat="1" ht="12.75">
      <c r="A47" s="45">
        <f t="shared" si="4"/>
        <v>36</v>
      </c>
      <c r="B47" s="46" t="s">
        <v>513</v>
      </c>
      <c r="C47" s="47" t="s">
        <v>102</v>
      </c>
      <c r="D47" s="48" t="s">
        <v>38</v>
      </c>
      <c r="E47" s="49">
        <v>30</v>
      </c>
      <c r="F47" s="54"/>
      <c r="G47" s="54">
        <f t="shared" si="5"/>
        <v>0</v>
      </c>
      <c r="H47" s="50"/>
    </row>
    <row r="48" spans="1:8" s="33" customFormat="1" ht="12.75">
      <c r="A48" s="45">
        <f t="shared" si="4"/>
        <v>37</v>
      </c>
      <c r="B48" s="46" t="s">
        <v>514</v>
      </c>
      <c r="C48" s="47" t="s">
        <v>103</v>
      </c>
      <c r="D48" s="48" t="s">
        <v>38</v>
      </c>
      <c r="E48" s="49">
        <v>5</v>
      </c>
      <c r="F48" s="54"/>
      <c r="G48" s="54">
        <f t="shared" si="5"/>
        <v>0</v>
      </c>
      <c r="H48" s="50"/>
    </row>
    <row r="49" spans="1:8" s="33" customFormat="1" ht="12.75">
      <c r="A49" s="45">
        <f t="shared" si="4"/>
        <v>38</v>
      </c>
      <c r="B49" s="46" t="s">
        <v>515</v>
      </c>
      <c r="C49" s="47" t="s">
        <v>104</v>
      </c>
      <c r="D49" s="48" t="s">
        <v>38</v>
      </c>
      <c r="E49" s="49">
        <v>30</v>
      </c>
      <c r="F49" s="54"/>
      <c r="G49" s="54">
        <f t="shared" si="5"/>
        <v>0</v>
      </c>
      <c r="H49" s="50"/>
    </row>
    <row r="50" spans="1:8" s="33" customFormat="1" ht="12.75">
      <c r="A50" s="103"/>
      <c r="B50" s="104" t="s">
        <v>142</v>
      </c>
      <c r="C50" s="105" t="s">
        <v>143</v>
      </c>
      <c r="D50" s="106"/>
      <c r="E50" s="107"/>
      <c r="F50" s="108"/>
      <c r="G50" s="109"/>
      <c r="H50" s="106"/>
    </row>
    <row r="51" spans="1:8" s="33" customFormat="1" ht="112.5">
      <c r="A51" s="45">
        <f aca="true" t="shared" si="6" ref="A51:A65">MAX(A48:A50)+1</f>
        <v>39</v>
      </c>
      <c r="B51" s="46" t="s">
        <v>144</v>
      </c>
      <c r="C51" s="47" t="s">
        <v>145</v>
      </c>
      <c r="D51" s="48" t="s">
        <v>87</v>
      </c>
      <c r="E51" s="49">
        <v>1</v>
      </c>
      <c r="F51" s="54"/>
      <c r="G51" s="54">
        <f aca="true" t="shared" si="7" ref="G51:G65">F51*E51</f>
        <v>0</v>
      </c>
      <c r="H51" s="50" t="s">
        <v>146</v>
      </c>
    </row>
    <row r="52" spans="1:8" s="33" customFormat="1" ht="12.75">
      <c r="A52" s="45">
        <f t="shared" si="6"/>
        <v>40</v>
      </c>
      <c r="B52" s="46" t="s">
        <v>147</v>
      </c>
      <c r="C52" s="47" t="s">
        <v>111</v>
      </c>
      <c r="D52" s="48" t="s">
        <v>87</v>
      </c>
      <c r="E52" s="49">
        <v>1</v>
      </c>
      <c r="F52" s="54"/>
      <c r="G52" s="54">
        <f t="shared" si="7"/>
        <v>0</v>
      </c>
      <c r="H52" s="50" t="s">
        <v>146</v>
      </c>
    </row>
    <row r="53" spans="1:8" s="33" customFormat="1" ht="12.75">
      <c r="A53" s="45">
        <f t="shared" si="6"/>
        <v>41</v>
      </c>
      <c r="B53" s="46" t="s">
        <v>148</v>
      </c>
      <c r="C53" s="47" t="s">
        <v>101</v>
      </c>
      <c r="D53" s="48" t="s">
        <v>87</v>
      </c>
      <c r="E53" s="49">
        <v>1</v>
      </c>
      <c r="F53" s="54"/>
      <c r="G53" s="54">
        <f t="shared" si="7"/>
        <v>0</v>
      </c>
      <c r="H53" s="50" t="s">
        <v>149</v>
      </c>
    </row>
    <row r="54" spans="1:8" s="33" customFormat="1" ht="22.5">
      <c r="A54" s="45">
        <f t="shared" si="6"/>
        <v>42</v>
      </c>
      <c r="B54" s="46" t="s">
        <v>150</v>
      </c>
      <c r="C54" s="47" t="s">
        <v>115</v>
      </c>
      <c r="D54" s="48" t="s">
        <v>3</v>
      </c>
      <c r="E54" s="49">
        <v>2</v>
      </c>
      <c r="F54" s="54"/>
      <c r="G54" s="54">
        <f t="shared" si="7"/>
        <v>0</v>
      </c>
      <c r="H54" s="50"/>
    </row>
    <row r="55" spans="1:8" s="33" customFormat="1" ht="22.5">
      <c r="A55" s="45">
        <f t="shared" si="6"/>
        <v>43</v>
      </c>
      <c r="B55" s="46" t="s">
        <v>151</v>
      </c>
      <c r="C55" s="47" t="s">
        <v>117</v>
      </c>
      <c r="D55" s="48" t="s">
        <v>3</v>
      </c>
      <c r="E55" s="49">
        <v>1</v>
      </c>
      <c r="F55" s="54"/>
      <c r="G55" s="54">
        <f t="shared" si="7"/>
        <v>0</v>
      </c>
      <c r="H55" s="50"/>
    </row>
    <row r="56" spans="1:8" s="33" customFormat="1" ht="22.5">
      <c r="A56" s="45">
        <f t="shared" si="6"/>
        <v>44</v>
      </c>
      <c r="B56" s="46" t="s">
        <v>152</v>
      </c>
      <c r="C56" s="47" t="s">
        <v>90</v>
      </c>
      <c r="D56" s="48" t="s">
        <v>87</v>
      </c>
      <c r="E56" s="49">
        <v>3</v>
      </c>
      <c r="F56" s="54"/>
      <c r="G56" s="54">
        <f t="shared" si="7"/>
        <v>0</v>
      </c>
      <c r="H56" s="50"/>
    </row>
    <row r="57" spans="1:8" s="33" customFormat="1" ht="12.75">
      <c r="A57" s="45">
        <f t="shared" si="6"/>
        <v>45</v>
      </c>
      <c r="B57" s="46" t="s">
        <v>153</v>
      </c>
      <c r="C57" s="47" t="s">
        <v>120</v>
      </c>
      <c r="D57" s="48" t="s">
        <v>87</v>
      </c>
      <c r="E57" s="49">
        <v>1</v>
      </c>
      <c r="F57" s="54"/>
      <c r="G57" s="54">
        <f t="shared" si="7"/>
        <v>0</v>
      </c>
      <c r="H57" s="50"/>
    </row>
    <row r="58" spans="1:8" s="33" customFormat="1" ht="12.75">
      <c r="A58" s="45">
        <f t="shared" si="6"/>
        <v>46</v>
      </c>
      <c r="B58" s="46" t="s">
        <v>154</v>
      </c>
      <c r="C58" s="47" t="s">
        <v>92</v>
      </c>
      <c r="D58" s="48" t="s">
        <v>87</v>
      </c>
      <c r="E58" s="49">
        <v>1</v>
      </c>
      <c r="F58" s="54"/>
      <c r="G58" s="54">
        <f t="shared" si="7"/>
        <v>0</v>
      </c>
      <c r="H58" s="50"/>
    </row>
    <row r="59" spans="1:8" s="33" customFormat="1" ht="12.75">
      <c r="A59" s="45">
        <f t="shared" si="6"/>
        <v>47</v>
      </c>
      <c r="B59" s="46" t="s">
        <v>155</v>
      </c>
      <c r="C59" s="47" t="s">
        <v>94</v>
      </c>
      <c r="D59" s="48" t="s">
        <v>87</v>
      </c>
      <c r="E59" s="49">
        <v>8</v>
      </c>
      <c r="F59" s="54"/>
      <c r="G59" s="54">
        <f t="shared" si="7"/>
        <v>0</v>
      </c>
      <c r="H59" s="50"/>
    </row>
    <row r="60" spans="1:8" s="33" customFormat="1" ht="22.5">
      <c r="A60" s="45">
        <f t="shared" si="6"/>
        <v>48</v>
      </c>
      <c r="B60" s="46" t="s">
        <v>1192</v>
      </c>
      <c r="C60" s="47" t="s">
        <v>1193</v>
      </c>
      <c r="D60" s="48" t="s">
        <v>87</v>
      </c>
      <c r="E60" s="49">
        <v>2</v>
      </c>
      <c r="F60" s="54"/>
      <c r="G60" s="54">
        <f t="shared" si="7"/>
        <v>0</v>
      </c>
      <c r="H60" s="50"/>
    </row>
    <row r="61" spans="1:8" s="33" customFormat="1" ht="12.75">
      <c r="A61" s="45">
        <f t="shared" si="6"/>
        <v>49</v>
      </c>
      <c r="B61" s="46" t="s">
        <v>1194</v>
      </c>
      <c r="C61" s="47" t="s">
        <v>1195</v>
      </c>
      <c r="D61" s="48" t="s">
        <v>87</v>
      </c>
      <c r="E61" s="49">
        <v>2</v>
      </c>
      <c r="F61" s="54"/>
      <c r="G61" s="54">
        <f t="shared" si="7"/>
        <v>0</v>
      </c>
      <c r="H61" s="50"/>
    </row>
    <row r="62" spans="1:8" s="33" customFormat="1" ht="22.5">
      <c r="A62" s="45">
        <f t="shared" si="6"/>
        <v>50</v>
      </c>
      <c r="B62" s="46" t="s">
        <v>513</v>
      </c>
      <c r="C62" s="47" t="s">
        <v>1196</v>
      </c>
      <c r="D62" s="48" t="s">
        <v>368</v>
      </c>
      <c r="E62" s="49">
        <v>3</v>
      </c>
      <c r="F62" s="54"/>
      <c r="G62" s="54">
        <f t="shared" si="7"/>
        <v>0</v>
      </c>
      <c r="H62" s="50"/>
    </row>
    <row r="63" spans="1:8" s="33" customFormat="1" ht="12.75">
      <c r="A63" s="45">
        <f t="shared" si="6"/>
        <v>51</v>
      </c>
      <c r="B63" s="46" t="s">
        <v>514</v>
      </c>
      <c r="C63" s="47" t="s">
        <v>102</v>
      </c>
      <c r="D63" s="48" t="s">
        <v>38</v>
      </c>
      <c r="E63" s="49">
        <v>32</v>
      </c>
      <c r="F63" s="54"/>
      <c r="G63" s="54">
        <f t="shared" si="7"/>
        <v>0</v>
      </c>
      <c r="H63" s="50"/>
    </row>
    <row r="64" spans="1:8" s="33" customFormat="1" ht="12.75">
      <c r="A64" s="45">
        <f t="shared" si="6"/>
        <v>52</v>
      </c>
      <c r="B64" s="46" t="s">
        <v>515</v>
      </c>
      <c r="C64" s="47" t="s">
        <v>103</v>
      </c>
      <c r="D64" s="48" t="s">
        <v>38</v>
      </c>
      <c r="E64" s="49">
        <v>5</v>
      </c>
      <c r="F64" s="54"/>
      <c r="G64" s="54">
        <f t="shared" si="7"/>
        <v>0</v>
      </c>
      <c r="H64" s="50"/>
    </row>
    <row r="65" spans="1:8" s="33" customFormat="1" ht="12.75">
      <c r="A65" s="45">
        <f t="shared" si="6"/>
        <v>53</v>
      </c>
      <c r="B65" s="46" t="s">
        <v>516</v>
      </c>
      <c r="C65" s="47" t="s">
        <v>104</v>
      </c>
      <c r="D65" s="48" t="s">
        <v>38</v>
      </c>
      <c r="E65" s="49">
        <v>30</v>
      </c>
      <c r="F65" s="54"/>
      <c r="G65" s="54">
        <f t="shared" si="7"/>
        <v>0</v>
      </c>
      <c r="H65" s="50"/>
    </row>
    <row r="66" spans="1:8" s="33" customFormat="1" ht="12.75">
      <c r="A66" s="103"/>
      <c r="B66" s="104" t="s">
        <v>156</v>
      </c>
      <c r="C66" s="105" t="s">
        <v>157</v>
      </c>
      <c r="D66" s="106"/>
      <c r="E66" s="107"/>
      <c r="F66" s="108"/>
      <c r="G66" s="109"/>
      <c r="H66" s="106"/>
    </row>
    <row r="67" spans="1:8" s="33" customFormat="1" ht="112.5">
      <c r="A67" s="45">
        <f aca="true" t="shared" si="8" ref="A67:A80">MAX(A64:A66)+1</f>
        <v>54</v>
      </c>
      <c r="B67" s="46" t="s">
        <v>158</v>
      </c>
      <c r="C67" s="47" t="s">
        <v>159</v>
      </c>
      <c r="D67" s="48" t="s">
        <v>87</v>
      </c>
      <c r="E67" s="49">
        <v>1</v>
      </c>
      <c r="F67" s="54"/>
      <c r="G67" s="54">
        <f aca="true" t="shared" si="9" ref="G67:G80">F67*E67</f>
        <v>0</v>
      </c>
      <c r="H67" s="50" t="s">
        <v>129</v>
      </c>
    </row>
    <row r="68" spans="1:8" s="33" customFormat="1" ht="12.75">
      <c r="A68" s="45">
        <f t="shared" si="8"/>
        <v>55</v>
      </c>
      <c r="B68" s="46" t="s">
        <v>160</v>
      </c>
      <c r="C68" s="47" t="s">
        <v>111</v>
      </c>
      <c r="D68" s="48" t="s">
        <v>87</v>
      </c>
      <c r="E68" s="49">
        <v>1</v>
      </c>
      <c r="F68" s="54"/>
      <c r="G68" s="54">
        <f t="shared" si="9"/>
        <v>0</v>
      </c>
      <c r="H68" s="50" t="s">
        <v>129</v>
      </c>
    </row>
    <row r="69" spans="1:8" s="33" customFormat="1" ht="12.75">
      <c r="A69" s="45">
        <f t="shared" si="8"/>
        <v>56</v>
      </c>
      <c r="B69" s="46" t="s">
        <v>161</v>
      </c>
      <c r="C69" s="47" t="s">
        <v>101</v>
      </c>
      <c r="D69" s="48" t="s">
        <v>87</v>
      </c>
      <c r="E69" s="49">
        <v>1</v>
      </c>
      <c r="F69" s="54"/>
      <c r="G69" s="54">
        <f t="shared" si="9"/>
        <v>0</v>
      </c>
      <c r="H69" s="50" t="s">
        <v>132</v>
      </c>
    </row>
    <row r="70" spans="1:8" s="33" customFormat="1" ht="22.5">
      <c r="A70" s="45">
        <f t="shared" si="8"/>
        <v>57</v>
      </c>
      <c r="B70" s="46" t="s">
        <v>162</v>
      </c>
      <c r="C70" s="47" t="s">
        <v>115</v>
      </c>
      <c r="D70" s="48" t="s">
        <v>3</v>
      </c>
      <c r="E70" s="49">
        <v>1</v>
      </c>
      <c r="F70" s="54"/>
      <c r="G70" s="54">
        <f t="shared" si="9"/>
        <v>0</v>
      </c>
      <c r="H70" s="50"/>
    </row>
    <row r="71" spans="1:8" s="33" customFormat="1" ht="22.5">
      <c r="A71" s="45">
        <f t="shared" si="8"/>
        <v>58</v>
      </c>
      <c r="B71" s="46" t="s">
        <v>163</v>
      </c>
      <c r="C71" s="47" t="s">
        <v>117</v>
      </c>
      <c r="D71" s="48" t="s">
        <v>3</v>
      </c>
      <c r="E71" s="49">
        <v>2</v>
      </c>
      <c r="F71" s="54"/>
      <c r="G71" s="54">
        <f t="shared" si="9"/>
        <v>0</v>
      </c>
      <c r="H71" s="50"/>
    </row>
    <row r="72" spans="1:8" s="33" customFormat="1" ht="22.5">
      <c r="A72" s="45">
        <f t="shared" si="8"/>
        <v>59</v>
      </c>
      <c r="B72" s="46" t="s">
        <v>164</v>
      </c>
      <c r="C72" s="47" t="s">
        <v>90</v>
      </c>
      <c r="D72" s="48" t="s">
        <v>87</v>
      </c>
      <c r="E72" s="49">
        <v>3</v>
      </c>
      <c r="F72" s="54"/>
      <c r="G72" s="54">
        <f t="shared" si="9"/>
        <v>0</v>
      </c>
      <c r="H72" s="50"/>
    </row>
    <row r="73" spans="1:8" s="33" customFormat="1" ht="12.75">
      <c r="A73" s="45">
        <f t="shared" si="8"/>
        <v>60</v>
      </c>
      <c r="B73" s="46" t="s">
        <v>165</v>
      </c>
      <c r="C73" s="47" t="s">
        <v>120</v>
      </c>
      <c r="D73" s="48" t="s">
        <v>87</v>
      </c>
      <c r="E73" s="49">
        <v>1</v>
      </c>
      <c r="F73" s="54"/>
      <c r="G73" s="54">
        <f t="shared" si="9"/>
        <v>0</v>
      </c>
      <c r="H73" s="50"/>
    </row>
    <row r="74" spans="1:8" s="33" customFormat="1" ht="12.75">
      <c r="A74" s="45">
        <f t="shared" si="8"/>
        <v>61</v>
      </c>
      <c r="B74" s="46" t="s">
        <v>166</v>
      </c>
      <c r="C74" s="47" t="s">
        <v>92</v>
      </c>
      <c r="D74" s="48" t="s">
        <v>87</v>
      </c>
      <c r="E74" s="49">
        <v>1</v>
      </c>
      <c r="F74" s="54"/>
      <c r="G74" s="54">
        <f t="shared" si="9"/>
        <v>0</v>
      </c>
      <c r="H74" s="50"/>
    </row>
    <row r="75" spans="1:8" s="33" customFormat="1" ht="12.75">
      <c r="A75" s="45">
        <f t="shared" si="8"/>
        <v>62</v>
      </c>
      <c r="B75" s="46" t="s">
        <v>167</v>
      </c>
      <c r="C75" s="47" t="s">
        <v>94</v>
      </c>
      <c r="D75" s="48" t="s">
        <v>87</v>
      </c>
      <c r="E75" s="49">
        <v>7</v>
      </c>
      <c r="F75" s="54"/>
      <c r="G75" s="54">
        <f t="shared" si="9"/>
        <v>0</v>
      </c>
      <c r="H75" s="50"/>
    </row>
    <row r="76" spans="1:8" s="33" customFormat="1" ht="12.75">
      <c r="A76" s="45">
        <f t="shared" si="8"/>
        <v>63</v>
      </c>
      <c r="B76" s="46" t="s">
        <v>168</v>
      </c>
      <c r="C76" s="47" t="s">
        <v>140</v>
      </c>
      <c r="D76" s="48" t="s">
        <v>87</v>
      </c>
      <c r="E76" s="49">
        <v>1</v>
      </c>
      <c r="F76" s="54"/>
      <c r="G76" s="54">
        <f t="shared" si="9"/>
        <v>0</v>
      </c>
      <c r="H76" s="50"/>
    </row>
    <row r="77" spans="1:8" s="33" customFormat="1" ht="12.75">
      <c r="A77" s="45">
        <f t="shared" si="8"/>
        <v>64</v>
      </c>
      <c r="B77" s="46" t="s">
        <v>169</v>
      </c>
      <c r="C77" s="47" t="s">
        <v>124</v>
      </c>
      <c r="D77" s="48" t="s">
        <v>87</v>
      </c>
      <c r="E77" s="49">
        <v>1</v>
      </c>
      <c r="F77" s="54"/>
      <c r="G77" s="54">
        <f t="shared" si="9"/>
        <v>0</v>
      </c>
      <c r="H77" s="50"/>
    </row>
    <row r="78" spans="1:8" s="33" customFormat="1" ht="12.75">
      <c r="A78" s="45">
        <f t="shared" si="8"/>
        <v>65</v>
      </c>
      <c r="B78" s="46" t="s">
        <v>513</v>
      </c>
      <c r="C78" s="47" t="s">
        <v>102</v>
      </c>
      <c r="D78" s="48" t="s">
        <v>38</v>
      </c>
      <c r="E78" s="49">
        <v>30</v>
      </c>
      <c r="F78" s="54"/>
      <c r="G78" s="54">
        <f t="shared" si="9"/>
        <v>0</v>
      </c>
      <c r="H78" s="50"/>
    </row>
    <row r="79" spans="1:8" s="33" customFormat="1" ht="12.75">
      <c r="A79" s="45">
        <f t="shared" si="8"/>
        <v>66</v>
      </c>
      <c r="B79" s="46" t="s">
        <v>514</v>
      </c>
      <c r="C79" s="47" t="s">
        <v>103</v>
      </c>
      <c r="D79" s="48" t="s">
        <v>38</v>
      </c>
      <c r="E79" s="49">
        <v>5</v>
      </c>
      <c r="F79" s="54"/>
      <c r="G79" s="54">
        <f t="shared" si="9"/>
        <v>0</v>
      </c>
      <c r="H79" s="50"/>
    </row>
    <row r="80" spans="1:8" s="33" customFormat="1" ht="12.75">
      <c r="A80" s="45">
        <f t="shared" si="8"/>
        <v>67</v>
      </c>
      <c r="B80" s="46" t="s">
        <v>515</v>
      </c>
      <c r="C80" s="47" t="s">
        <v>104</v>
      </c>
      <c r="D80" s="48" t="s">
        <v>38</v>
      </c>
      <c r="E80" s="49">
        <v>30</v>
      </c>
      <c r="F80" s="54"/>
      <c r="G80" s="54">
        <f t="shared" si="9"/>
        <v>0</v>
      </c>
      <c r="H80" s="50"/>
    </row>
    <row r="81" spans="1:8" s="33" customFormat="1" ht="12.75">
      <c r="A81" s="103"/>
      <c r="B81" s="104" t="s">
        <v>170</v>
      </c>
      <c r="C81" s="105" t="s">
        <v>171</v>
      </c>
      <c r="D81" s="106"/>
      <c r="E81" s="107"/>
      <c r="F81" s="108"/>
      <c r="G81" s="109"/>
      <c r="H81" s="106"/>
    </row>
    <row r="82" spans="1:8" s="33" customFormat="1" ht="112.5">
      <c r="A82" s="45">
        <f aca="true" t="shared" si="10" ref="A82:A91">MAX(A79:A81)+1</f>
        <v>68</v>
      </c>
      <c r="B82" s="46" t="s">
        <v>172</v>
      </c>
      <c r="C82" s="47" t="s">
        <v>173</v>
      </c>
      <c r="D82" s="48" t="s">
        <v>87</v>
      </c>
      <c r="E82" s="49">
        <v>1</v>
      </c>
      <c r="F82" s="54"/>
      <c r="G82" s="54">
        <f aca="true" t="shared" si="11" ref="G82:G91">F82*E82</f>
        <v>0</v>
      </c>
      <c r="H82" s="50" t="s">
        <v>174</v>
      </c>
    </row>
    <row r="83" spans="1:8" s="33" customFormat="1" ht="12.75">
      <c r="A83" s="45">
        <f t="shared" si="10"/>
        <v>69</v>
      </c>
      <c r="B83" s="46" t="s">
        <v>175</v>
      </c>
      <c r="C83" s="47" t="s">
        <v>111</v>
      </c>
      <c r="D83" s="48" t="s">
        <v>87</v>
      </c>
      <c r="E83" s="49">
        <v>1</v>
      </c>
      <c r="F83" s="54"/>
      <c r="G83" s="54">
        <f t="shared" si="11"/>
        <v>0</v>
      </c>
      <c r="H83" s="50" t="s">
        <v>174</v>
      </c>
    </row>
    <row r="84" spans="1:8" s="33" customFormat="1" ht="12.75">
      <c r="A84" s="45">
        <f t="shared" si="10"/>
        <v>70</v>
      </c>
      <c r="B84" s="46" t="s">
        <v>176</v>
      </c>
      <c r="C84" s="47" t="s">
        <v>101</v>
      </c>
      <c r="D84" s="48" t="s">
        <v>87</v>
      </c>
      <c r="E84" s="49">
        <v>1</v>
      </c>
      <c r="F84" s="54"/>
      <c r="G84" s="54">
        <f t="shared" si="11"/>
        <v>0</v>
      </c>
      <c r="H84" s="50" t="s">
        <v>177</v>
      </c>
    </row>
    <row r="85" spans="1:8" s="33" customFormat="1" ht="22.5">
      <c r="A85" s="45">
        <f t="shared" si="10"/>
        <v>71</v>
      </c>
      <c r="B85" s="46" t="s">
        <v>178</v>
      </c>
      <c r="C85" s="47" t="s">
        <v>115</v>
      </c>
      <c r="D85" s="48" t="s">
        <v>3</v>
      </c>
      <c r="E85" s="49">
        <v>2</v>
      </c>
      <c r="F85" s="54"/>
      <c r="G85" s="54">
        <f t="shared" si="11"/>
        <v>0</v>
      </c>
      <c r="H85" s="50"/>
    </row>
    <row r="86" spans="1:8" s="33" customFormat="1" ht="22.5">
      <c r="A86" s="45">
        <f t="shared" si="10"/>
        <v>72</v>
      </c>
      <c r="B86" s="46" t="s">
        <v>179</v>
      </c>
      <c r="C86" s="47" t="s">
        <v>117</v>
      </c>
      <c r="D86" s="48" t="s">
        <v>3</v>
      </c>
      <c r="E86" s="49">
        <v>1</v>
      </c>
      <c r="F86" s="54"/>
      <c r="G86" s="54">
        <f t="shared" si="11"/>
        <v>0</v>
      </c>
      <c r="H86" s="50"/>
    </row>
    <row r="87" spans="1:8" s="33" customFormat="1" ht="12.75">
      <c r="A87" s="45">
        <f t="shared" si="10"/>
        <v>73</v>
      </c>
      <c r="B87" s="46" t="s">
        <v>180</v>
      </c>
      <c r="C87" s="47" t="s">
        <v>92</v>
      </c>
      <c r="D87" s="48" t="s">
        <v>87</v>
      </c>
      <c r="E87" s="49">
        <v>1</v>
      </c>
      <c r="F87" s="54"/>
      <c r="G87" s="54">
        <f t="shared" si="11"/>
        <v>0</v>
      </c>
      <c r="H87" s="50"/>
    </row>
    <row r="88" spans="1:8" s="33" customFormat="1" ht="12.75">
      <c r="A88" s="45">
        <f t="shared" si="10"/>
        <v>74</v>
      </c>
      <c r="B88" s="46" t="s">
        <v>181</v>
      </c>
      <c r="C88" s="47" t="s">
        <v>94</v>
      </c>
      <c r="D88" s="48" t="s">
        <v>87</v>
      </c>
      <c r="E88" s="49">
        <v>4</v>
      </c>
      <c r="F88" s="54"/>
      <c r="G88" s="54">
        <f t="shared" si="11"/>
        <v>0</v>
      </c>
      <c r="H88" s="50"/>
    </row>
    <row r="89" spans="1:8" s="33" customFormat="1" ht="12.75">
      <c r="A89" s="45">
        <f t="shared" si="10"/>
        <v>75</v>
      </c>
      <c r="B89" s="46" t="s">
        <v>513</v>
      </c>
      <c r="C89" s="47" t="s">
        <v>102</v>
      </c>
      <c r="D89" s="48" t="s">
        <v>38</v>
      </c>
      <c r="E89" s="49">
        <v>25</v>
      </c>
      <c r="F89" s="54"/>
      <c r="G89" s="54">
        <f t="shared" si="11"/>
        <v>0</v>
      </c>
      <c r="H89" s="50"/>
    </row>
    <row r="90" spans="1:8" s="33" customFormat="1" ht="12.75">
      <c r="A90" s="45">
        <f t="shared" si="10"/>
        <v>76</v>
      </c>
      <c r="B90" s="46" t="s">
        <v>514</v>
      </c>
      <c r="C90" s="47" t="s">
        <v>103</v>
      </c>
      <c r="D90" s="48" t="s">
        <v>38</v>
      </c>
      <c r="E90" s="49">
        <v>5</v>
      </c>
      <c r="F90" s="54"/>
      <c r="G90" s="54">
        <f t="shared" si="11"/>
        <v>0</v>
      </c>
      <c r="H90" s="50"/>
    </row>
    <row r="91" spans="1:8" s="33" customFormat="1" ht="12.75">
      <c r="A91" s="45">
        <f t="shared" si="10"/>
        <v>77</v>
      </c>
      <c r="B91" s="46" t="s">
        <v>515</v>
      </c>
      <c r="C91" s="47" t="s">
        <v>104</v>
      </c>
      <c r="D91" s="48" t="s">
        <v>38</v>
      </c>
      <c r="E91" s="49">
        <v>25</v>
      </c>
      <c r="F91" s="54"/>
      <c r="G91" s="54">
        <f t="shared" si="11"/>
        <v>0</v>
      </c>
      <c r="H91" s="50"/>
    </row>
    <row r="92" spans="1:8" s="33" customFormat="1" ht="12.75">
      <c r="A92" s="103"/>
      <c r="B92" s="104" t="s">
        <v>182</v>
      </c>
      <c r="C92" s="105" t="s">
        <v>183</v>
      </c>
      <c r="D92" s="106"/>
      <c r="E92" s="107"/>
      <c r="F92" s="108"/>
      <c r="G92" s="109"/>
      <c r="H92" s="106"/>
    </row>
    <row r="93" spans="1:8" s="33" customFormat="1" ht="112.5">
      <c r="A93" s="45">
        <f aca="true" t="shared" si="12" ref="A93:A106">MAX(A90:A92)+1</f>
        <v>78</v>
      </c>
      <c r="B93" s="46" t="s">
        <v>184</v>
      </c>
      <c r="C93" s="47" t="s">
        <v>159</v>
      </c>
      <c r="D93" s="48" t="s">
        <v>87</v>
      </c>
      <c r="E93" s="49">
        <v>1</v>
      </c>
      <c r="F93" s="54"/>
      <c r="G93" s="54">
        <f aca="true" t="shared" si="13" ref="G93:G98">F93*E93</f>
        <v>0</v>
      </c>
      <c r="H93" s="50" t="s">
        <v>185</v>
      </c>
    </row>
    <row r="94" spans="1:8" s="33" customFormat="1" ht="12.75">
      <c r="A94" s="45">
        <f t="shared" si="12"/>
        <v>79</v>
      </c>
      <c r="B94" s="46" t="s">
        <v>186</v>
      </c>
      <c r="C94" s="47" t="s">
        <v>111</v>
      </c>
      <c r="D94" s="48" t="s">
        <v>87</v>
      </c>
      <c r="E94" s="49">
        <v>1</v>
      </c>
      <c r="F94" s="54"/>
      <c r="G94" s="54">
        <f t="shared" si="13"/>
        <v>0</v>
      </c>
      <c r="H94" s="50" t="s">
        <v>185</v>
      </c>
    </row>
    <row r="95" spans="1:8" s="33" customFormat="1" ht="12.75">
      <c r="A95" s="45">
        <f t="shared" si="12"/>
        <v>80</v>
      </c>
      <c r="B95" s="46" t="s">
        <v>187</v>
      </c>
      <c r="C95" s="47" t="s">
        <v>101</v>
      </c>
      <c r="D95" s="48" t="s">
        <v>87</v>
      </c>
      <c r="E95" s="49">
        <v>1</v>
      </c>
      <c r="F95" s="54"/>
      <c r="G95" s="54">
        <f t="shared" si="13"/>
        <v>0</v>
      </c>
      <c r="H95" s="50" t="s">
        <v>188</v>
      </c>
    </row>
    <row r="96" spans="1:8" s="33" customFormat="1" ht="22.5">
      <c r="A96" s="45">
        <f t="shared" si="12"/>
        <v>81</v>
      </c>
      <c r="B96" s="46" t="s">
        <v>189</v>
      </c>
      <c r="C96" s="47" t="s">
        <v>115</v>
      </c>
      <c r="D96" s="48" t="s">
        <v>3</v>
      </c>
      <c r="E96" s="49">
        <v>1</v>
      </c>
      <c r="F96" s="54"/>
      <c r="G96" s="54">
        <f t="shared" si="13"/>
        <v>0</v>
      </c>
      <c r="H96" s="50"/>
    </row>
    <row r="97" spans="1:8" s="33" customFormat="1" ht="22.5">
      <c r="A97" s="45">
        <f t="shared" si="12"/>
        <v>82</v>
      </c>
      <c r="B97" s="46" t="s">
        <v>190</v>
      </c>
      <c r="C97" s="47" t="s">
        <v>117</v>
      </c>
      <c r="D97" s="48" t="s">
        <v>3</v>
      </c>
      <c r="E97" s="49">
        <v>2</v>
      </c>
      <c r="F97" s="54"/>
      <c r="G97" s="54">
        <f t="shared" si="13"/>
        <v>0</v>
      </c>
      <c r="H97" s="50"/>
    </row>
    <row r="98" spans="1:8" s="33" customFormat="1" ht="22.5">
      <c r="A98" s="45">
        <f t="shared" si="12"/>
        <v>83</v>
      </c>
      <c r="B98" s="46" t="s">
        <v>191</v>
      </c>
      <c r="C98" s="47" t="s">
        <v>90</v>
      </c>
      <c r="D98" s="48" t="s">
        <v>87</v>
      </c>
      <c r="E98" s="49">
        <v>3</v>
      </c>
      <c r="F98" s="54"/>
      <c r="G98" s="54">
        <f t="shared" si="13"/>
        <v>0</v>
      </c>
      <c r="H98" s="50"/>
    </row>
    <row r="99" spans="1:8" s="33" customFormat="1" ht="12.75">
      <c r="A99" s="45">
        <f t="shared" si="12"/>
        <v>84</v>
      </c>
      <c r="B99" s="46" t="s">
        <v>192</v>
      </c>
      <c r="C99" s="47" t="s">
        <v>120</v>
      </c>
      <c r="D99" s="48" t="s">
        <v>87</v>
      </c>
      <c r="E99" s="49">
        <v>1</v>
      </c>
      <c r="F99" s="54"/>
      <c r="G99" s="54"/>
      <c r="H99" s="50"/>
    </row>
    <row r="100" spans="1:8" s="33" customFormat="1" ht="12.75">
      <c r="A100" s="45">
        <f t="shared" si="12"/>
        <v>85</v>
      </c>
      <c r="B100" s="46" t="s">
        <v>193</v>
      </c>
      <c r="C100" s="47" t="s">
        <v>92</v>
      </c>
      <c r="D100" s="48" t="s">
        <v>87</v>
      </c>
      <c r="E100" s="49">
        <v>1</v>
      </c>
      <c r="F100" s="54"/>
      <c r="G100" s="54">
        <f aca="true" t="shared" si="14" ref="G100:G106">F100*E100</f>
        <v>0</v>
      </c>
      <c r="H100" s="50"/>
    </row>
    <row r="101" spans="1:8" s="33" customFormat="1" ht="12.75">
      <c r="A101" s="45">
        <f t="shared" si="12"/>
        <v>86</v>
      </c>
      <c r="B101" s="46" t="s">
        <v>194</v>
      </c>
      <c r="C101" s="47" t="s">
        <v>94</v>
      </c>
      <c r="D101" s="48" t="s">
        <v>87</v>
      </c>
      <c r="E101" s="49">
        <v>7</v>
      </c>
      <c r="F101" s="54"/>
      <c r="G101" s="54">
        <f t="shared" si="14"/>
        <v>0</v>
      </c>
      <c r="H101" s="50"/>
    </row>
    <row r="102" spans="1:8" s="33" customFormat="1" ht="12.75">
      <c r="A102" s="45">
        <f t="shared" si="12"/>
        <v>87</v>
      </c>
      <c r="B102" s="46" t="s">
        <v>195</v>
      </c>
      <c r="C102" s="47" t="s">
        <v>140</v>
      </c>
      <c r="D102" s="48" t="s">
        <v>87</v>
      </c>
      <c r="E102" s="49">
        <v>1</v>
      </c>
      <c r="F102" s="54"/>
      <c r="G102" s="54">
        <f t="shared" si="14"/>
        <v>0</v>
      </c>
      <c r="H102" s="50"/>
    </row>
    <row r="103" spans="1:8" s="33" customFormat="1" ht="12.75">
      <c r="A103" s="45">
        <f t="shared" si="12"/>
        <v>88</v>
      </c>
      <c r="B103" s="46" t="s">
        <v>196</v>
      </c>
      <c r="C103" s="47" t="s">
        <v>124</v>
      </c>
      <c r="D103" s="48" t="s">
        <v>87</v>
      </c>
      <c r="E103" s="49">
        <v>1</v>
      </c>
      <c r="F103" s="54"/>
      <c r="G103" s="54">
        <f t="shared" si="14"/>
        <v>0</v>
      </c>
      <c r="H103" s="50"/>
    </row>
    <row r="104" spans="1:8" s="33" customFormat="1" ht="12.75">
      <c r="A104" s="45">
        <f t="shared" si="12"/>
        <v>89</v>
      </c>
      <c r="B104" s="46" t="s">
        <v>513</v>
      </c>
      <c r="C104" s="47" t="s">
        <v>102</v>
      </c>
      <c r="D104" s="48" t="s">
        <v>38</v>
      </c>
      <c r="E104" s="49">
        <v>30</v>
      </c>
      <c r="F104" s="54"/>
      <c r="G104" s="54">
        <f t="shared" si="14"/>
        <v>0</v>
      </c>
      <c r="H104" s="50"/>
    </row>
    <row r="105" spans="1:8" s="33" customFormat="1" ht="12.75">
      <c r="A105" s="45">
        <f t="shared" si="12"/>
        <v>90</v>
      </c>
      <c r="B105" s="46" t="s">
        <v>514</v>
      </c>
      <c r="C105" s="47" t="s">
        <v>103</v>
      </c>
      <c r="D105" s="48" t="s">
        <v>38</v>
      </c>
      <c r="E105" s="49">
        <v>5</v>
      </c>
      <c r="F105" s="54"/>
      <c r="G105" s="54">
        <f t="shared" si="14"/>
        <v>0</v>
      </c>
      <c r="H105" s="50"/>
    </row>
    <row r="106" spans="1:8" s="33" customFormat="1" ht="12.75">
      <c r="A106" s="45">
        <f t="shared" si="12"/>
        <v>91</v>
      </c>
      <c r="B106" s="46" t="s">
        <v>515</v>
      </c>
      <c r="C106" s="47" t="s">
        <v>104</v>
      </c>
      <c r="D106" s="48" t="s">
        <v>38</v>
      </c>
      <c r="E106" s="49">
        <v>30</v>
      </c>
      <c r="F106" s="54"/>
      <c r="G106" s="54">
        <f t="shared" si="14"/>
        <v>0</v>
      </c>
      <c r="H106" s="50"/>
    </row>
    <row r="107" spans="1:8" s="33" customFormat="1" ht="12.75">
      <c r="A107" s="103"/>
      <c r="B107" s="104" t="s">
        <v>197</v>
      </c>
      <c r="C107" s="105" t="s">
        <v>198</v>
      </c>
      <c r="D107" s="106"/>
      <c r="E107" s="107"/>
      <c r="F107" s="108"/>
      <c r="G107" s="109"/>
      <c r="H107" s="106"/>
    </row>
    <row r="108" spans="1:8" s="33" customFormat="1" ht="112.5">
      <c r="A108" s="45">
        <f aca="true" t="shared" si="15" ref="A108:A120">MAX(A105:A107)+1</f>
        <v>92</v>
      </c>
      <c r="B108" s="46" t="s">
        <v>199</v>
      </c>
      <c r="C108" s="47" t="s">
        <v>200</v>
      </c>
      <c r="D108" s="48" t="s">
        <v>87</v>
      </c>
      <c r="E108" s="49">
        <v>1</v>
      </c>
      <c r="F108" s="54"/>
      <c r="G108" s="54">
        <f aca="true" t="shared" si="16" ref="G108:G113">F108*E108</f>
        <v>0</v>
      </c>
      <c r="H108" s="50" t="s">
        <v>201</v>
      </c>
    </row>
    <row r="109" spans="1:8" s="33" customFormat="1" ht="12.75">
      <c r="A109" s="45">
        <f t="shared" si="15"/>
        <v>93</v>
      </c>
      <c r="B109" s="46" t="s">
        <v>202</v>
      </c>
      <c r="C109" s="47" t="s">
        <v>111</v>
      </c>
      <c r="D109" s="48" t="s">
        <v>87</v>
      </c>
      <c r="E109" s="49">
        <v>1</v>
      </c>
      <c r="F109" s="54"/>
      <c r="G109" s="54">
        <f t="shared" si="16"/>
        <v>0</v>
      </c>
      <c r="H109" s="50" t="s">
        <v>201</v>
      </c>
    </row>
    <row r="110" spans="1:8" s="33" customFormat="1" ht="12.75">
      <c r="A110" s="45">
        <f t="shared" si="15"/>
        <v>94</v>
      </c>
      <c r="B110" s="46" t="s">
        <v>203</v>
      </c>
      <c r="C110" s="47" t="s">
        <v>101</v>
      </c>
      <c r="D110" s="48" t="s">
        <v>87</v>
      </c>
      <c r="E110" s="49">
        <v>1</v>
      </c>
      <c r="F110" s="54"/>
      <c r="G110" s="54">
        <f t="shared" si="16"/>
        <v>0</v>
      </c>
      <c r="H110" s="50" t="s">
        <v>204</v>
      </c>
    </row>
    <row r="111" spans="1:8" s="33" customFormat="1" ht="22.5">
      <c r="A111" s="45">
        <f t="shared" si="15"/>
        <v>95</v>
      </c>
      <c r="B111" s="46" t="s">
        <v>205</v>
      </c>
      <c r="C111" s="47" t="s">
        <v>115</v>
      </c>
      <c r="D111" s="48" t="s">
        <v>3</v>
      </c>
      <c r="E111" s="49">
        <v>2</v>
      </c>
      <c r="F111" s="54"/>
      <c r="G111" s="54">
        <f t="shared" si="16"/>
        <v>0</v>
      </c>
      <c r="H111" s="50"/>
    </row>
    <row r="112" spans="1:8" s="33" customFormat="1" ht="22.5">
      <c r="A112" s="45">
        <f t="shared" si="15"/>
        <v>96</v>
      </c>
      <c r="B112" s="46" t="s">
        <v>206</v>
      </c>
      <c r="C112" s="47" t="s">
        <v>117</v>
      </c>
      <c r="D112" s="48" t="s">
        <v>3</v>
      </c>
      <c r="E112" s="49">
        <v>1</v>
      </c>
      <c r="F112" s="54"/>
      <c r="G112" s="54">
        <f t="shared" si="16"/>
        <v>0</v>
      </c>
      <c r="H112" s="50"/>
    </row>
    <row r="113" spans="1:8" s="33" customFormat="1" ht="22.5">
      <c r="A113" s="45">
        <f t="shared" si="15"/>
        <v>97</v>
      </c>
      <c r="B113" s="46" t="s">
        <v>207</v>
      </c>
      <c r="C113" s="47" t="s">
        <v>90</v>
      </c>
      <c r="D113" s="48" t="s">
        <v>87</v>
      </c>
      <c r="E113" s="49">
        <v>3</v>
      </c>
      <c r="F113" s="54"/>
      <c r="G113" s="54">
        <f t="shared" si="16"/>
        <v>0</v>
      </c>
      <c r="H113" s="50"/>
    </row>
    <row r="114" spans="1:8" s="33" customFormat="1" ht="12.75">
      <c r="A114" s="45">
        <f t="shared" si="15"/>
        <v>98</v>
      </c>
      <c r="B114" s="46" t="s">
        <v>208</v>
      </c>
      <c r="C114" s="47" t="s">
        <v>120</v>
      </c>
      <c r="D114" s="48" t="s">
        <v>87</v>
      </c>
      <c r="E114" s="49">
        <v>1</v>
      </c>
      <c r="F114" s="54"/>
      <c r="G114" s="54"/>
      <c r="H114" s="50"/>
    </row>
    <row r="115" spans="1:8" s="33" customFormat="1" ht="12.75">
      <c r="A115" s="45">
        <f t="shared" si="15"/>
        <v>99</v>
      </c>
      <c r="B115" s="46" t="s">
        <v>209</v>
      </c>
      <c r="C115" s="47" t="s">
        <v>92</v>
      </c>
      <c r="D115" s="48" t="s">
        <v>87</v>
      </c>
      <c r="E115" s="49">
        <v>1</v>
      </c>
      <c r="F115" s="54"/>
      <c r="G115" s="54">
        <f aca="true" t="shared" si="17" ref="G115:G120">F115*E115</f>
        <v>0</v>
      </c>
      <c r="H115" s="50"/>
    </row>
    <row r="116" spans="1:8" s="33" customFormat="1" ht="12.75">
      <c r="A116" s="45">
        <f t="shared" si="15"/>
        <v>100</v>
      </c>
      <c r="B116" s="46" t="s">
        <v>210</v>
      </c>
      <c r="C116" s="47" t="s">
        <v>94</v>
      </c>
      <c r="D116" s="48" t="s">
        <v>87</v>
      </c>
      <c r="E116" s="49">
        <v>7</v>
      </c>
      <c r="F116" s="54"/>
      <c r="G116" s="54">
        <f t="shared" si="17"/>
        <v>0</v>
      </c>
      <c r="H116" s="50"/>
    </row>
    <row r="117" spans="1:8" s="33" customFormat="1" ht="12.75">
      <c r="A117" s="45">
        <f t="shared" si="15"/>
        <v>101</v>
      </c>
      <c r="B117" s="46" t="s">
        <v>211</v>
      </c>
      <c r="C117" s="47" t="s">
        <v>140</v>
      </c>
      <c r="D117" s="48" t="s">
        <v>87</v>
      </c>
      <c r="E117" s="49">
        <v>1</v>
      </c>
      <c r="F117" s="54"/>
      <c r="G117" s="54">
        <f t="shared" si="17"/>
        <v>0</v>
      </c>
      <c r="H117" s="50"/>
    </row>
    <row r="118" spans="1:8" s="33" customFormat="1" ht="12.75">
      <c r="A118" s="45">
        <f t="shared" si="15"/>
        <v>102</v>
      </c>
      <c r="B118" s="46" t="s">
        <v>513</v>
      </c>
      <c r="C118" s="47" t="s">
        <v>102</v>
      </c>
      <c r="D118" s="48" t="s">
        <v>38</v>
      </c>
      <c r="E118" s="49">
        <v>30</v>
      </c>
      <c r="F118" s="54"/>
      <c r="G118" s="54">
        <f t="shared" si="17"/>
        <v>0</v>
      </c>
      <c r="H118" s="50"/>
    </row>
    <row r="119" spans="1:8" s="33" customFormat="1" ht="12.75">
      <c r="A119" s="45">
        <f t="shared" si="15"/>
        <v>103</v>
      </c>
      <c r="B119" s="46" t="s">
        <v>514</v>
      </c>
      <c r="C119" s="47" t="s">
        <v>103</v>
      </c>
      <c r="D119" s="48" t="s">
        <v>38</v>
      </c>
      <c r="E119" s="49">
        <v>5</v>
      </c>
      <c r="F119" s="54"/>
      <c r="G119" s="54">
        <f t="shared" si="17"/>
        <v>0</v>
      </c>
      <c r="H119" s="50"/>
    </row>
    <row r="120" spans="1:8" s="33" customFormat="1" ht="12.75">
      <c r="A120" s="45">
        <f t="shared" si="15"/>
        <v>104</v>
      </c>
      <c r="B120" s="46" t="s">
        <v>515</v>
      </c>
      <c r="C120" s="47" t="s">
        <v>104</v>
      </c>
      <c r="D120" s="48" t="s">
        <v>38</v>
      </c>
      <c r="E120" s="49">
        <v>30</v>
      </c>
      <c r="F120" s="54"/>
      <c r="G120" s="54">
        <f t="shared" si="17"/>
        <v>0</v>
      </c>
      <c r="H120" s="50"/>
    </row>
    <row r="121" spans="1:8" s="33" customFormat="1" ht="12.75">
      <c r="A121" s="103"/>
      <c r="B121" s="104" t="s">
        <v>212</v>
      </c>
      <c r="C121" s="105" t="s">
        <v>213</v>
      </c>
      <c r="D121" s="106"/>
      <c r="E121" s="107"/>
      <c r="F121" s="108"/>
      <c r="G121" s="109"/>
      <c r="H121" s="106"/>
    </row>
    <row r="122" spans="1:8" s="33" customFormat="1" ht="112.5">
      <c r="A122" s="45">
        <f aca="true" t="shared" si="18" ref="A122:A135">MAX(A119:A121)+1</f>
        <v>105</v>
      </c>
      <c r="B122" s="46" t="s">
        <v>214</v>
      </c>
      <c r="C122" s="47" t="s">
        <v>215</v>
      </c>
      <c r="D122" s="48" t="s">
        <v>87</v>
      </c>
      <c r="E122" s="49">
        <v>1</v>
      </c>
      <c r="F122" s="54"/>
      <c r="G122" s="54">
        <f aca="true" t="shared" si="19" ref="G122:G127">F122*E122</f>
        <v>0</v>
      </c>
      <c r="H122" s="50" t="s">
        <v>216</v>
      </c>
    </row>
    <row r="123" spans="1:8" s="33" customFormat="1" ht="12.75">
      <c r="A123" s="45">
        <f t="shared" si="18"/>
        <v>106</v>
      </c>
      <c r="B123" s="46" t="s">
        <v>217</v>
      </c>
      <c r="C123" s="47" t="s">
        <v>111</v>
      </c>
      <c r="D123" s="48" t="s">
        <v>87</v>
      </c>
      <c r="E123" s="49">
        <v>1</v>
      </c>
      <c r="F123" s="54"/>
      <c r="G123" s="54">
        <f t="shared" si="19"/>
        <v>0</v>
      </c>
      <c r="H123" s="50" t="s">
        <v>216</v>
      </c>
    </row>
    <row r="124" spans="1:8" s="33" customFormat="1" ht="12.75">
      <c r="A124" s="45">
        <f t="shared" si="18"/>
        <v>107</v>
      </c>
      <c r="B124" s="46" t="s">
        <v>218</v>
      </c>
      <c r="C124" s="47" t="s">
        <v>101</v>
      </c>
      <c r="D124" s="48" t="s">
        <v>87</v>
      </c>
      <c r="E124" s="49">
        <v>1</v>
      </c>
      <c r="F124" s="54"/>
      <c r="G124" s="54">
        <f t="shared" si="19"/>
        <v>0</v>
      </c>
      <c r="H124" s="50" t="s">
        <v>219</v>
      </c>
    </row>
    <row r="125" spans="1:8" s="33" customFormat="1" ht="22.5">
      <c r="A125" s="45">
        <f t="shared" si="18"/>
        <v>108</v>
      </c>
      <c r="B125" s="46" t="s">
        <v>220</v>
      </c>
      <c r="C125" s="47" t="s">
        <v>115</v>
      </c>
      <c r="D125" s="48" t="s">
        <v>3</v>
      </c>
      <c r="E125" s="49">
        <v>1</v>
      </c>
      <c r="F125" s="54"/>
      <c r="G125" s="54">
        <f t="shared" si="19"/>
        <v>0</v>
      </c>
      <c r="H125" s="50"/>
    </row>
    <row r="126" spans="1:8" s="33" customFormat="1" ht="22.5">
      <c r="A126" s="45">
        <f t="shared" si="18"/>
        <v>109</v>
      </c>
      <c r="B126" s="46" t="s">
        <v>221</v>
      </c>
      <c r="C126" s="47" t="s">
        <v>117</v>
      </c>
      <c r="D126" s="48" t="s">
        <v>3</v>
      </c>
      <c r="E126" s="49">
        <v>2</v>
      </c>
      <c r="F126" s="54"/>
      <c r="G126" s="54">
        <f t="shared" si="19"/>
        <v>0</v>
      </c>
      <c r="H126" s="50"/>
    </row>
    <row r="127" spans="1:8" s="33" customFormat="1" ht="22.5">
      <c r="A127" s="45">
        <f t="shared" si="18"/>
        <v>110</v>
      </c>
      <c r="B127" s="46" t="s">
        <v>222</v>
      </c>
      <c r="C127" s="47" t="s">
        <v>90</v>
      </c>
      <c r="D127" s="48" t="s">
        <v>87</v>
      </c>
      <c r="E127" s="49">
        <v>1</v>
      </c>
      <c r="F127" s="54"/>
      <c r="G127" s="54">
        <f t="shared" si="19"/>
        <v>0</v>
      </c>
      <c r="H127" s="50"/>
    </row>
    <row r="128" spans="1:8" s="33" customFormat="1" ht="12.75">
      <c r="A128" s="45">
        <f t="shared" si="18"/>
        <v>111</v>
      </c>
      <c r="B128" s="46" t="s">
        <v>223</v>
      </c>
      <c r="C128" s="47" t="s">
        <v>120</v>
      </c>
      <c r="D128" s="48" t="s">
        <v>87</v>
      </c>
      <c r="E128" s="49">
        <v>1</v>
      </c>
      <c r="F128" s="54"/>
      <c r="G128" s="54"/>
      <c r="H128" s="50"/>
    </row>
    <row r="129" spans="1:8" s="33" customFormat="1" ht="12.75">
      <c r="A129" s="45">
        <f t="shared" si="18"/>
        <v>112</v>
      </c>
      <c r="B129" s="46" t="s">
        <v>224</v>
      </c>
      <c r="C129" s="47" t="s">
        <v>92</v>
      </c>
      <c r="D129" s="48" t="s">
        <v>87</v>
      </c>
      <c r="E129" s="49">
        <v>1</v>
      </c>
      <c r="F129" s="54"/>
      <c r="G129" s="54">
        <f aca="true" t="shared" si="20" ref="G129:G135">F129*E129</f>
        <v>0</v>
      </c>
      <c r="H129" s="50"/>
    </row>
    <row r="130" spans="1:8" s="33" customFormat="1" ht="12.75">
      <c r="A130" s="45">
        <f t="shared" si="18"/>
        <v>113</v>
      </c>
      <c r="B130" s="46" t="s">
        <v>225</v>
      </c>
      <c r="C130" s="47" t="s">
        <v>94</v>
      </c>
      <c r="D130" s="48" t="s">
        <v>87</v>
      </c>
      <c r="E130" s="49">
        <v>7</v>
      </c>
      <c r="F130" s="54"/>
      <c r="G130" s="54">
        <f t="shared" si="20"/>
        <v>0</v>
      </c>
      <c r="H130" s="50"/>
    </row>
    <row r="131" spans="1:8" s="33" customFormat="1" ht="12.75">
      <c r="A131" s="45">
        <f t="shared" si="18"/>
        <v>114</v>
      </c>
      <c r="B131" s="46" t="s">
        <v>226</v>
      </c>
      <c r="C131" s="47" t="s">
        <v>140</v>
      </c>
      <c r="D131" s="48" t="s">
        <v>87</v>
      </c>
      <c r="E131" s="49">
        <v>1</v>
      </c>
      <c r="F131" s="54"/>
      <c r="G131" s="54">
        <f t="shared" si="20"/>
        <v>0</v>
      </c>
      <c r="H131" s="50"/>
    </row>
    <row r="132" spans="1:8" s="33" customFormat="1" ht="12.75">
      <c r="A132" s="45">
        <f t="shared" si="18"/>
        <v>115</v>
      </c>
      <c r="B132" s="46" t="s">
        <v>227</v>
      </c>
      <c r="C132" s="47" t="s">
        <v>124</v>
      </c>
      <c r="D132" s="48" t="s">
        <v>87</v>
      </c>
      <c r="E132" s="49">
        <v>1</v>
      </c>
      <c r="F132" s="54"/>
      <c r="G132" s="54">
        <f t="shared" si="20"/>
        <v>0</v>
      </c>
      <c r="H132" s="50"/>
    </row>
    <row r="133" spans="1:8" s="33" customFormat="1" ht="12.75">
      <c r="A133" s="45">
        <f t="shared" si="18"/>
        <v>116</v>
      </c>
      <c r="B133" s="46" t="s">
        <v>513</v>
      </c>
      <c r="C133" s="47" t="s">
        <v>102</v>
      </c>
      <c r="D133" s="48" t="s">
        <v>38</v>
      </c>
      <c r="E133" s="49">
        <v>30</v>
      </c>
      <c r="F133" s="54"/>
      <c r="G133" s="54">
        <f t="shared" si="20"/>
        <v>0</v>
      </c>
      <c r="H133" s="50"/>
    </row>
    <row r="134" spans="1:8" s="33" customFormat="1" ht="12.75">
      <c r="A134" s="45">
        <f t="shared" si="18"/>
        <v>117</v>
      </c>
      <c r="B134" s="46" t="s">
        <v>514</v>
      </c>
      <c r="C134" s="47" t="s">
        <v>103</v>
      </c>
      <c r="D134" s="48" t="s">
        <v>38</v>
      </c>
      <c r="E134" s="49">
        <v>5</v>
      </c>
      <c r="F134" s="54"/>
      <c r="G134" s="54">
        <f t="shared" si="20"/>
        <v>0</v>
      </c>
      <c r="H134" s="50"/>
    </row>
    <row r="135" spans="1:8" s="33" customFormat="1" ht="12.75">
      <c r="A135" s="45">
        <f t="shared" si="18"/>
        <v>118</v>
      </c>
      <c r="B135" s="46" t="s">
        <v>515</v>
      </c>
      <c r="C135" s="47" t="s">
        <v>104</v>
      </c>
      <c r="D135" s="48" t="s">
        <v>38</v>
      </c>
      <c r="E135" s="49">
        <v>30</v>
      </c>
      <c r="F135" s="54"/>
      <c r="G135" s="54">
        <f t="shared" si="20"/>
        <v>0</v>
      </c>
      <c r="H135" s="50"/>
    </row>
    <row r="136" spans="1:8" s="33" customFormat="1" ht="12.75">
      <c r="A136" s="103"/>
      <c r="B136" s="104" t="s">
        <v>228</v>
      </c>
      <c r="C136" s="105" t="s">
        <v>229</v>
      </c>
      <c r="D136" s="106"/>
      <c r="E136" s="107"/>
      <c r="F136" s="108"/>
      <c r="G136" s="109"/>
      <c r="H136" s="106"/>
    </row>
    <row r="137" spans="1:8" s="33" customFormat="1" ht="112.5">
      <c r="A137" s="45">
        <f aca="true" t="shared" si="21" ref="A137:A149">MAX(A134:A136)+1</f>
        <v>119</v>
      </c>
      <c r="B137" s="46" t="s">
        <v>230</v>
      </c>
      <c r="C137" s="47" t="s">
        <v>231</v>
      </c>
      <c r="D137" s="48" t="s">
        <v>87</v>
      </c>
      <c r="E137" s="49">
        <v>1</v>
      </c>
      <c r="F137" s="54"/>
      <c r="G137" s="54">
        <f aca="true" t="shared" si="22" ref="G137:G142">F137*E137</f>
        <v>0</v>
      </c>
      <c r="H137" s="50" t="s">
        <v>232</v>
      </c>
    </row>
    <row r="138" spans="1:8" s="33" customFormat="1" ht="12.75">
      <c r="A138" s="45">
        <f t="shared" si="21"/>
        <v>120</v>
      </c>
      <c r="B138" s="46" t="s">
        <v>233</v>
      </c>
      <c r="C138" s="47" t="s">
        <v>111</v>
      </c>
      <c r="D138" s="48" t="s">
        <v>87</v>
      </c>
      <c r="E138" s="49">
        <v>1</v>
      </c>
      <c r="F138" s="54"/>
      <c r="G138" s="54">
        <f t="shared" si="22"/>
        <v>0</v>
      </c>
      <c r="H138" s="50" t="s">
        <v>232</v>
      </c>
    </row>
    <row r="139" spans="1:8" s="33" customFormat="1" ht="12.75">
      <c r="A139" s="45">
        <f t="shared" si="21"/>
        <v>121</v>
      </c>
      <c r="B139" s="46" t="s">
        <v>234</v>
      </c>
      <c r="C139" s="47" t="s">
        <v>101</v>
      </c>
      <c r="D139" s="48" t="s">
        <v>87</v>
      </c>
      <c r="E139" s="49">
        <v>1</v>
      </c>
      <c r="F139" s="54"/>
      <c r="G139" s="54">
        <f t="shared" si="22"/>
        <v>0</v>
      </c>
      <c r="H139" s="50" t="s">
        <v>235</v>
      </c>
    </row>
    <row r="140" spans="1:8" s="33" customFormat="1" ht="22.5">
      <c r="A140" s="45">
        <f t="shared" si="21"/>
        <v>122</v>
      </c>
      <c r="B140" s="46" t="s">
        <v>236</v>
      </c>
      <c r="C140" s="47" t="s">
        <v>115</v>
      </c>
      <c r="D140" s="48" t="s">
        <v>3</v>
      </c>
      <c r="E140" s="49">
        <v>2</v>
      </c>
      <c r="F140" s="54"/>
      <c r="G140" s="54">
        <f t="shared" si="22"/>
        <v>0</v>
      </c>
      <c r="H140" s="50"/>
    </row>
    <row r="141" spans="1:8" s="33" customFormat="1" ht="22.5">
      <c r="A141" s="45">
        <f t="shared" si="21"/>
        <v>123</v>
      </c>
      <c r="B141" s="46" t="s">
        <v>237</v>
      </c>
      <c r="C141" s="47" t="s">
        <v>117</v>
      </c>
      <c r="D141" s="48" t="s">
        <v>3</v>
      </c>
      <c r="E141" s="49">
        <v>1</v>
      </c>
      <c r="F141" s="54"/>
      <c r="G141" s="54">
        <f t="shared" si="22"/>
        <v>0</v>
      </c>
      <c r="H141" s="50"/>
    </row>
    <row r="142" spans="1:8" s="33" customFormat="1" ht="22.5">
      <c r="A142" s="45">
        <f t="shared" si="21"/>
        <v>124</v>
      </c>
      <c r="B142" s="46" t="s">
        <v>238</v>
      </c>
      <c r="C142" s="47" t="s">
        <v>90</v>
      </c>
      <c r="D142" s="48" t="s">
        <v>87</v>
      </c>
      <c r="E142" s="49">
        <v>2</v>
      </c>
      <c r="F142" s="54"/>
      <c r="G142" s="54">
        <f t="shared" si="22"/>
        <v>0</v>
      </c>
      <c r="H142" s="50"/>
    </row>
    <row r="143" spans="1:8" s="33" customFormat="1" ht="12.75">
      <c r="A143" s="45">
        <f t="shared" si="21"/>
        <v>125</v>
      </c>
      <c r="B143" s="46" t="s">
        <v>239</v>
      </c>
      <c r="C143" s="47" t="s">
        <v>120</v>
      </c>
      <c r="D143" s="48" t="s">
        <v>87</v>
      </c>
      <c r="E143" s="49">
        <v>1</v>
      </c>
      <c r="F143" s="54"/>
      <c r="G143" s="54"/>
      <c r="H143" s="50"/>
    </row>
    <row r="144" spans="1:8" s="33" customFormat="1" ht="12.75">
      <c r="A144" s="45">
        <f t="shared" si="21"/>
        <v>126</v>
      </c>
      <c r="B144" s="46" t="s">
        <v>240</v>
      </c>
      <c r="C144" s="47" t="s">
        <v>92</v>
      </c>
      <c r="D144" s="48" t="s">
        <v>87</v>
      </c>
      <c r="E144" s="49">
        <v>1</v>
      </c>
      <c r="F144" s="54"/>
      <c r="G144" s="54">
        <f aca="true" t="shared" si="23" ref="G144:G149">F144*E144</f>
        <v>0</v>
      </c>
      <c r="H144" s="50"/>
    </row>
    <row r="145" spans="1:8" s="33" customFormat="1" ht="12.75">
      <c r="A145" s="45">
        <f t="shared" si="21"/>
        <v>127</v>
      </c>
      <c r="B145" s="46" t="s">
        <v>241</v>
      </c>
      <c r="C145" s="47" t="s">
        <v>94</v>
      </c>
      <c r="D145" s="48" t="s">
        <v>87</v>
      </c>
      <c r="E145" s="49">
        <v>5</v>
      </c>
      <c r="F145" s="54"/>
      <c r="G145" s="54">
        <f t="shared" si="23"/>
        <v>0</v>
      </c>
      <c r="H145" s="50"/>
    </row>
    <row r="146" spans="1:8" s="33" customFormat="1" ht="12.75">
      <c r="A146" s="45">
        <f t="shared" si="21"/>
        <v>128</v>
      </c>
      <c r="B146" s="46" t="s">
        <v>242</v>
      </c>
      <c r="C146" s="47" t="s">
        <v>140</v>
      </c>
      <c r="D146" s="48" t="s">
        <v>87</v>
      </c>
      <c r="E146" s="49">
        <v>1</v>
      </c>
      <c r="F146" s="54"/>
      <c r="G146" s="54">
        <f t="shared" si="23"/>
        <v>0</v>
      </c>
      <c r="H146" s="50"/>
    </row>
    <row r="147" spans="1:8" s="33" customFormat="1" ht="12.75">
      <c r="A147" s="45">
        <f t="shared" si="21"/>
        <v>129</v>
      </c>
      <c r="B147" s="46" t="s">
        <v>513</v>
      </c>
      <c r="C147" s="47" t="s">
        <v>102</v>
      </c>
      <c r="D147" s="48" t="s">
        <v>38</v>
      </c>
      <c r="E147" s="49">
        <v>30</v>
      </c>
      <c r="F147" s="54"/>
      <c r="G147" s="54">
        <f t="shared" si="23"/>
        <v>0</v>
      </c>
      <c r="H147" s="50"/>
    </row>
    <row r="148" spans="1:8" s="33" customFormat="1" ht="12.75">
      <c r="A148" s="45">
        <f t="shared" si="21"/>
        <v>130</v>
      </c>
      <c r="B148" s="46" t="s">
        <v>514</v>
      </c>
      <c r="C148" s="47" t="s">
        <v>103</v>
      </c>
      <c r="D148" s="48" t="s">
        <v>38</v>
      </c>
      <c r="E148" s="49">
        <v>5</v>
      </c>
      <c r="F148" s="54"/>
      <c r="G148" s="54">
        <f t="shared" si="23"/>
        <v>0</v>
      </c>
      <c r="H148" s="50"/>
    </row>
    <row r="149" spans="1:8" s="33" customFormat="1" ht="12.75">
      <c r="A149" s="45">
        <f t="shared" si="21"/>
        <v>131</v>
      </c>
      <c r="B149" s="46" t="s">
        <v>515</v>
      </c>
      <c r="C149" s="47" t="s">
        <v>104</v>
      </c>
      <c r="D149" s="48" t="s">
        <v>38</v>
      </c>
      <c r="E149" s="49">
        <v>30</v>
      </c>
      <c r="F149" s="54"/>
      <c r="G149" s="54">
        <f t="shared" si="23"/>
        <v>0</v>
      </c>
      <c r="H149" s="50"/>
    </row>
    <row r="150" spans="1:8" s="33" customFormat="1" ht="12.75">
      <c r="A150" s="103"/>
      <c r="B150" s="104" t="s">
        <v>243</v>
      </c>
      <c r="C150" s="105" t="s">
        <v>244</v>
      </c>
      <c r="D150" s="106"/>
      <c r="E150" s="107"/>
      <c r="F150" s="108"/>
      <c r="G150" s="109"/>
      <c r="H150" s="106"/>
    </row>
    <row r="151" spans="1:8" s="33" customFormat="1" ht="112.5">
      <c r="A151" s="45">
        <f aca="true" t="shared" si="24" ref="A151:A162">MAX(A148:A150)+1</f>
        <v>132</v>
      </c>
      <c r="B151" s="46" t="s">
        <v>245</v>
      </c>
      <c r="C151" s="47" t="s">
        <v>246</v>
      </c>
      <c r="D151" s="48" t="s">
        <v>87</v>
      </c>
      <c r="E151" s="49">
        <v>1</v>
      </c>
      <c r="F151" s="54"/>
      <c r="G151" s="54">
        <f aca="true" t="shared" si="25" ref="G151:G162">F151*E151</f>
        <v>0</v>
      </c>
      <c r="H151" s="50" t="s">
        <v>247</v>
      </c>
    </row>
    <row r="152" spans="1:8" s="33" customFormat="1" ht="12.75">
      <c r="A152" s="45">
        <f t="shared" si="24"/>
        <v>133</v>
      </c>
      <c r="B152" s="46" t="s">
        <v>248</v>
      </c>
      <c r="C152" s="47" t="s">
        <v>111</v>
      </c>
      <c r="D152" s="48" t="s">
        <v>87</v>
      </c>
      <c r="E152" s="49">
        <v>1</v>
      </c>
      <c r="F152" s="54"/>
      <c r="G152" s="54">
        <f t="shared" si="25"/>
        <v>0</v>
      </c>
      <c r="H152" s="50" t="s">
        <v>247</v>
      </c>
    </row>
    <row r="153" spans="1:8" s="33" customFormat="1" ht="12.75">
      <c r="A153" s="45">
        <f t="shared" si="24"/>
        <v>134</v>
      </c>
      <c r="B153" s="46" t="s">
        <v>249</v>
      </c>
      <c r="C153" s="47" t="s">
        <v>101</v>
      </c>
      <c r="D153" s="48" t="s">
        <v>87</v>
      </c>
      <c r="E153" s="49">
        <v>1</v>
      </c>
      <c r="F153" s="54"/>
      <c r="G153" s="54">
        <f t="shared" si="25"/>
        <v>0</v>
      </c>
      <c r="H153" s="50" t="s">
        <v>250</v>
      </c>
    </row>
    <row r="154" spans="1:8" s="33" customFormat="1" ht="22.5">
      <c r="A154" s="45">
        <f t="shared" si="24"/>
        <v>135</v>
      </c>
      <c r="B154" s="46" t="s">
        <v>251</v>
      </c>
      <c r="C154" s="47" t="s">
        <v>115</v>
      </c>
      <c r="D154" s="48" t="s">
        <v>3</v>
      </c>
      <c r="E154" s="49">
        <v>2</v>
      </c>
      <c r="F154" s="54"/>
      <c r="G154" s="54">
        <f t="shared" si="25"/>
        <v>0</v>
      </c>
      <c r="H154" s="50"/>
    </row>
    <row r="155" spans="1:8" s="33" customFormat="1" ht="22.5">
      <c r="A155" s="45">
        <f t="shared" si="24"/>
        <v>136</v>
      </c>
      <c r="B155" s="46" t="s">
        <v>252</v>
      </c>
      <c r="C155" s="47" t="s">
        <v>117</v>
      </c>
      <c r="D155" s="48" t="s">
        <v>3</v>
      </c>
      <c r="E155" s="49">
        <v>1</v>
      </c>
      <c r="F155" s="54"/>
      <c r="G155" s="54">
        <f t="shared" si="25"/>
        <v>0</v>
      </c>
      <c r="H155" s="50"/>
    </row>
    <row r="156" spans="1:8" s="33" customFormat="1" ht="22.5">
      <c r="A156" s="45">
        <f t="shared" si="24"/>
        <v>137</v>
      </c>
      <c r="B156" s="46" t="s">
        <v>253</v>
      </c>
      <c r="C156" s="47" t="s">
        <v>90</v>
      </c>
      <c r="D156" s="48" t="s">
        <v>87</v>
      </c>
      <c r="E156" s="49">
        <v>1</v>
      </c>
      <c r="F156" s="54"/>
      <c r="G156" s="54">
        <f t="shared" si="25"/>
        <v>0</v>
      </c>
      <c r="H156" s="50"/>
    </row>
    <row r="157" spans="1:8" s="33" customFormat="1" ht="12.75">
      <c r="A157" s="45">
        <f t="shared" si="24"/>
        <v>138</v>
      </c>
      <c r="B157" s="46" t="s">
        <v>254</v>
      </c>
      <c r="C157" s="47" t="s">
        <v>92</v>
      </c>
      <c r="D157" s="48" t="s">
        <v>87</v>
      </c>
      <c r="E157" s="49">
        <v>1</v>
      </c>
      <c r="F157" s="54"/>
      <c r="G157" s="54">
        <f t="shared" si="25"/>
        <v>0</v>
      </c>
      <c r="H157" s="50"/>
    </row>
    <row r="158" spans="1:8" s="33" customFormat="1" ht="12.75">
      <c r="A158" s="45">
        <f t="shared" si="24"/>
        <v>139</v>
      </c>
      <c r="B158" s="46" t="s">
        <v>255</v>
      </c>
      <c r="C158" s="47" t="s">
        <v>94</v>
      </c>
      <c r="D158" s="48" t="s">
        <v>87</v>
      </c>
      <c r="E158" s="49">
        <v>12</v>
      </c>
      <c r="F158" s="54"/>
      <c r="G158" s="54">
        <f t="shared" si="25"/>
        <v>0</v>
      </c>
      <c r="H158" s="50"/>
    </row>
    <row r="159" spans="1:8" s="33" customFormat="1" ht="12.75">
      <c r="A159" s="45">
        <f t="shared" si="24"/>
        <v>140</v>
      </c>
      <c r="B159" s="46" t="s">
        <v>256</v>
      </c>
      <c r="C159" s="47" t="s">
        <v>124</v>
      </c>
      <c r="D159" s="48" t="s">
        <v>87</v>
      </c>
      <c r="E159" s="49">
        <v>1</v>
      </c>
      <c r="F159" s="54"/>
      <c r="G159" s="54">
        <f t="shared" si="25"/>
        <v>0</v>
      </c>
      <c r="H159" s="50"/>
    </row>
    <row r="160" spans="1:8" s="33" customFormat="1" ht="12.75">
      <c r="A160" s="45">
        <f t="shared" si="24"/>
        <v>141</v>
      </c>
      <c r="B160" s="46" t="s">
        <v>513</v>
      </c>
      <c r="C160" s="47" t="s">
        <v>102</v>
      </c>
      <c r="D160" s="48" t="s">
        <v>38</v>
      </c>
      <c r="E160" s="49">
        <v>40</v>
      </c>
      <c r="F160" s="54"/>
      <c r="G160" s="54">
        <f t="shared" si="25"/>
        <v>0</v>
      </c>
      <c r="H160" s="50"/>
    </row>
    <row r="161" spans="1:8" s="33" customFormat="1" ht="12.75">
      <c r="A161" s="45">
        <f t="shared" si="24"/>
        <v>142</v>
      </c>
      <c r="B161" s="46" t="s">
        <v>514</v>
      </c>
      <c r="C161" s="47" t="s">
        <v>103</v>
      </c>
      <c r="D161" s="48" t="s">
        <v>38</v>
      </c>
      <c r="E161" s="49">
        <v>5</v>
      </c>
      <c r="F161" s="54"/>
      <c r="G161" s="54">
        <f t="shared" si="25"/>
        <v>0</v>
      </c>
      <c r="H161" s="50"/>
    </row>
    <row r="162" spans="1:8" s="33" customFormat="1" ht="12.75">
      <c r="A162" s="45">
        <f t="shared" si="24"/>
        <v>143</v>
      </c>
      <c r="B162" s="46" t="s">
        <v>515</v>
      </c>
      <c r="C162" s="47" t="s">
        <v>104</v>
      </c>
      <c r="D162" s="48" t="s">
        <v>38</v>
      </c>
      <c r="E162" s="49">
        <v>40</v>
      </c>
      <c r="F162" s="54"/>
      <c r="G162" s="54">
        <f t="shared" si="25"/>
        <v>0</v>
      </c>
      <c r="H162" s="50"/>
    </row>
    <row r="163" spans="1:8" s="33" customFormat="1" ht="12.75">
      <c r="A163" s="103"/>
      <c r="B163" s="104" t="s">
        <v>257</v>
      </c>
      <c r="C163" s="105" t="s">
        <v>258</v>
      </c>
      <c r="D163" s="106"/>
      <c r="E163" s="107"/>
      <c r="F163" s="108"/>
      <c r="G163" s="109"/>
      <c r="H163" s="106"/>
    </row>
    <row r="164" spans="1:8" s="33" customFormat="1" ht="67.5">
      <c r="A164" s="45">
        <f aca="true" t="shared" si="26" ref="A164:A173">MAX(A161:A163)+1</f>
        <v>144</v>
      </c>
      <c r="B164" s="46" t="s">
        <v>259</v>
      </c>
      <c r="C164" s="47" t="s">
        <v>260</v>
      </c>
      <c r="D164" s="48" t="s">
        <v>87</v>
      </c>
      <c r="E164" s="49">
        <v>1</v>
      </c>
      <c r="F164" s="54"/>
      <c r="G164" s="54">
        <f aca="true" t="shared" si="27" ref="G164:G173">F164*E164</f>
        <v>0</v>
      </c>
      <c r="H164" s="50" t="s">
        <v>261</v>
      </c>
    </row>
    <row r="165" spans="1:8" s="33" customFormat="1" ht="56.25">
      <c r="A165" s="45">
        <f t="shared" si="26"/>
        <v>145</v>
      </c>
      <c r="B165" s="46" t="s">
        <v>262</v>
      </c>
      <c r="C165" s="47" t="s">
        <v>263</v>
      </c>
      <c r="D165" s="48" t="s">
        <v>87</v>
      </c>
      <c r="E165" s="49">
        <v>1</v>
      </c>
      <c r="F165" s="54"/>
      <c r="G165" s="54">
        <f t="shared" si="27"/>
        <v>0</v>
      </c>
      <c r="H165" s="50" t="s">
        <v>264</v>
      </c>
    </row>
    <row r="166" spans="1:8" s="33" customFormat="1" ht="56.25">
      <c r="A166" s="45">
        <f t="shared" si="26"/>
        <v>146</v>
      </c>
      <c r="B166" s="46" t="s">
        <v>265</v>
      </c>
      <c r="C166" s="47" t="s">
        <v>266</v>
      </c>
      <c r="D166" s="48" t="s">
        <v>87</v>
      </c>
      <c r="E166" s="49">
        <v>1</v>
      </c>
      <c r="F166" s="54"/>
      <c r="G166" s="54">
        <f t="shared" si="27"/>
        <v>0</v>
      </c>
      <c r="H166" s="50" t="s">
        <v>267</v>
      </c>
    </row>
    <row r="167" spans="1:8" s="33" customFormat="1" ht="56.25">
      <c r="A167" s="45">
        <f t="shared" si="26"/>
        <v>147</v>
      </c>
      <c r="B167" s="46" t="s">
        <v>268</v>
      </c>
      <c r="C167" s="47" t="s">
        <v>269</v>
      </c>
      <c r="D167" s="48" t="s">
        <v>87</v>
      </c>
      <c r="E167" s="49">
        <v>1</v>
      </c>
      <c r="F167" s="54"/>
      <c r="G167" s="54">
        <f t="shared" si="27"/>
        <v>0</v>
      </c>
      <c r="H167" s="50" t="s">
        <v>270</v>
      </c>
    </row>
    <row r="168" spans="1:8" s="33" customFormat="1" ht="56.25">
      <c r="A168" s="45">
        <f t="shared" si="26"/>
        <v>148</v>
      </c>
      <c r="B168" s="46" t="s">
        <v>271</v>
      </c>
      <c r="C168" s="47" t="s">
        <v>266</v>
      </c>
      <c r="D168" s="48" t="s">
        <v>87</v>
      </c>
      <c r="E168" s="49">
        <v>1</v>
      </c>
      <c r="F168" s="54"/>
      <c r="G168" s="54">
        <f t="shared" si="27"/>
        <v>0</v>
      </c>
      <c r="H168" s="50" t="s">
        <v>272</v>
      </c>
    </row>
    <row r="169" spans="1:8" s="33" customFormat="1" ht="56.25">
      <c r="A169" s="45">
        <f t="shared" si="26"/>
        <v>149</v>
      </c>
      <c r="B169" s="46" t="s">
        <v>273</v>
      </c>
      <c r="C169" s="47" t="s">
        <v>263</v>
      </c>
      <c r="D169" s="48" t="s">
        <v>87</v>
      </c>
      <c r="E169" s="49">
        <v>1</v>
      </c>
      <c r="F169" s="54"/>
      <c r="G169" s="54">
        <f t="shared" si="27"/>
        <v>0</v>
      </c>
      <c r="H169" s="50" t="s">
        <v>274</v>
      </c>
    </row>
    <row r="170" spans="1:8" s="33" customFormat="1" ht="56.25">
      <c r="A170" s="45">
        <f t="shared" si="26"/>
        <v>150</v>
      </c>
      <c r="B170" s="46" t="s">
        <v>275</v>
      </c>
      <c r="C170" s="47" t="s">
        <v>266</v>
      </c>
      <c r="D170" s="48" t="s">
        <v>87</v>
      </c>
      <c r="E170" s="49">
        <v>1</v>
      </c>
      <c r="F170" s="54"/>
      <c r="G170" s="54">
        <f t="shared" si="27"/>
        <v>0</v>
      </c>
      <c r="H170" s="50" t="s">
        <v>276</v>
      </c>
    </row>
    <row r="171" spans="1:8" s="33" customFormat="1" ht="56.25">
      <c r="A171" s="45">
        <f t="shared" si="26"/>
        <v>151</v>
      </c>
      <c r="B171" s="46" t="s">
        <v>277</v>
      </c>
      <c r="C171" s="47" t="s">
        <v>269</v>
      </c>
      <c r="D171" s="48" t="s">
        <v>87</v>
      </c>
      <c r="E171" s="49">
        <v>1</v>
      </c>
      <c r="F171" s="54"/>
      <c r="G171" s="54">
        <f t="shared" si="27"/>
        <v>0</v>
      </c>
      <c r="H171" s="50" t="s">
        <v>278</v>
      </c>
    </row>
    <row r="172" spans="1:8" s="33" customFormat="1" ht="56.25">
      <c r="A172" s="45">
        <f t="shared" si="26"/>
        <v>152</v>
      </c>
      <c r="B172" s="46" t="s">
        <v>279</v>
      </c>
      <c r="C172" s="47" t="s">
        <v>269</v>
      </c>
      <c r="D172" s="48" t="s">
        <v>87</v>
      </c>
      <c r="E172" s="49">
        <v>1</v>
      </c>
      <c r="F172" s="54"/>
      <c r="G172" s="54">
        <f t="shared" si="27"/>
        <v>0</v>
      </c>
      <c r="H172" s="50" t="s">
        <v>280</v>
      </c>
    </row>
    <row r="173" spans="1:8" s="33" customFormat="1" ht="12.75">
      <c r="A173" s="45">
        <f t="shared" si="26"/>
        <v>153</v>
      </c>
      <c r="B173" s="46" t="s">
        <v>516</v>
      </c>
      <c r="C173" s="47" t="s">
        <v>281</v>
      </c>
      <c r="D173" s="48" t="s">
        <v>3</v>
      </c>
      <c r="E173" s="49">
        <v>1</v>
      </c>
      <c r="F173" s="54"/>
      <c r="G173" s="54">
        <f t="shared" si="27"/>
        <v>0</v>
      </c>
      <c r="H173" s="50"/>
    </row>
    <row r="174" spans="1:8" s="33" customFormat="1" ht="12.75">
      <c r="A174" s="103"/>
      <c r="B174" s="104" t="s">
        <v>282</v>
      </c>
      <c r="C174" s="105" t="s">
        <v>283</v>
      </c>
      <c r="D174" s="106"/>
      <c r="E174" s="107"/>
      <c r="F174" s="108"/>
      <c r="G174" s="109"/>
      <c r="H174" s="106"/>
    </row>
    <row r="175" spans="1:8" s="33" customFormat="1" ht="67.5">
      <c r="A175" s="45">
        <f aca="true" t="shared" si="28" ref="A175:A184">MAX(A172:A174)+1</f>
        <v>154</v>
      </c>
      <c r="B175" s="46" t="s">
        <v>284</v>
      </c>
      <c r="C175" s="47" t="s">
        <v>260</v>
      </c>
      <c r="D175" s="48" t="s">
        <v>87</v>
      </c>
      <c r="E175" s="49">
        <v>1</v>
      </c>
      <c r="F175" s="54"/>
      <c r="G175" s="54">
        <f aca="true" t="shared" si="29" ref="G175:G184">F175*E175</f>
        <v>0</v>
      </c>
      <c r="H175" s="50" t="s">
        <v>261</v>
      </c>
    </row>
    <row r="176" spans="1:8" s="33" customFormat="1" ht="56.25">
      <c r="A176" s="45">
        <f t="shared" si="28"/>
        <v>155</v>
      </c>
      <c r="B176" s="46" t="s">
        <v>285</v>
      </c>
      <c r="C176" s="47" t="s">
        <v>269</v>
      </c>
      <c r="D176" s="48" t="s">
        <v>87</v>
      </c>
      <c r="E176" s="49">
        <v>1</v>
      </c>
      <c r="F176" s="54"/>
      <c r="G176" s="54">
        <f t="shared" si="29"/>
        <v>0</v>
      </c>
      <c r="H176" s="50" t="s">
        <v>286</v>
      </c>
    </row>
    <row r="177" spans="1:8" s="33" customFormat="1" ht="56.25">
      <c r="A177" s="45">
        <f t="shared" si="28"/>
        <v>156</v>
      </c>
      <c r="B177" s="46" t="s">
        <v>287</v>
      </c>
      <c r="C177" s="47" t="s">
        <v>263</v>
      </c>
      <c r="D177" s="48" t="s">
        <v>87</v>
      </c>
      <c r="E177" s="49">
        <v>1</v>
      </c>
      <c r="F177" s="54"/>
      <c r="G177" s="54">
        <f t="shared" si="29"/>
        <v>0</v>
      </c>
      <c r="H177" s="50" t="s">
        <v>288</v>
      </c>
    </row>
    <row r="178" spans="1:8" s="33" customFormat="1" ht="56.25">
      <c r="A178" s="45">
        <f t="shared" si="28"/>
        <v>157</v>
      </c>
      <c r="B178" s="46" t="s">
        <v>289</v>
      </c>
      <c r="C178" s="47" t="s">
        <v>266</v>
      </c>
      <c r="D178" s="48" t="s">
        <v>87</v>
      </c>
      <c r="E178" s="49">
        <v>1</v>
      </c>
      <c r="F178" s="54"/>
      <c r="G178" s="54">
        <f t="shared" si="29"/>
        <v>0</v>
      </c>
      <c r="H178" s="50" t="s">
        <v>290</v>
      </c>
    </row>
    <row r="179" spans="1:8" s="33" customFormat="1" ht="56.25">
      <c r="A179" s="45">
        <f t="shared" si="28"/>
        <v>158</v>
      </c>
      <c r="B179" s="46" t="s">
        <v>291</v>
      </c>
      <c r="C179" s="47" t="s">
        <v>263</v>
      </c>
      <c r="D179" s="48" t="s">
        <v>87</v>
      </c>
      <c r="E179" s="49">
        <v>1</v>
      </c>
      <c r="F179" s="54"/>
      <c r="G179" s="54">
        <f t="shared" si="29"/>
        <v>0</v>
      </c>
      <c r="H179" s="50" t="s">
        <v>290</v>
      </c>
    </row>
    <row r="180" spans="1:8" s="33" customFormat="1" ht="56.25">
      <c r="A180" s="45">
        <f t="shared" si="28"/>
        <v>159</v>
      </c>
      <c r="B180" s="46" t="s">
        <v>292</v>
      </c>
      <c r="C180" s="47" t="s">
        <v>266</v>
      </c>
      <c r="D180" s="48" t="s">
        <v>87</v>
      </c>
      <c r="E180" s="49">
        <v>1</v>
      </c>
      <c r="F180" s="54"/>
      <c r="G180" s="54">
        <f t="shared" si="29"/>
        <v>0</v>
      </c>
      <c r="H180" s="50" t="s">
        <v>293</v>
      </c>
    </row>
    <row r="181" spans="1:8" s="33" customFormat="1" ht="56.25">
      <c r="A181" s="45">
        <f t="shared" si="28"/>
        <v>160</v>
      </c>
      <c r="B181" s="46" t="s">
        <v>294</v>
      </c>
      <c r="C181" s="47" t="s">
        <v>266</v>
      </c>
      <c r="D181" s="48" t="s">
        <v>87</v>
      </c>
      <c r="E181" s="49">
        <v>1</v>
      </c>
      <c r="F181" s="54"/>
      <c r="G181" s="54">
        <f t="shared" si="29"/>
        <v>0</v>
      </c>
      <c r="H181" s="50" t="s">
        <v>295</v>
      </c>
    </row>
    <row r="182" spans="1:8" s="33" customFormat="1" ht="56.25">
      <c r="A182" s="45">
        <f t="shared" si="28"/>
        <v>161</v>
      </c>
      <c r="B182" s="46" t="s">
        <v>296</v>
      </c>
      <c r="C182" s="47" t="s">
        <v>266</v>
      </c>
      <c r="D182" s="48" t="s">
        <v>87</v>
      </c>
      <c r="E182" s="49">
        <v>1</v>
      </c>
      <c r="F182" s="54"/>
      <c r="G182" s="54">
        <f t="shared" si="29"/>
        <v>0</v>
      </c>
      <c r="H182" s="50" t="s">
        <v>297</v>
      </c>
    </row>
    <row r="183" spans="1:8" s="33" customFormat="1" ht="56.25">
      <c r="A183" s="45">
        <f t="shared" si="28"/>
        <v>162</v>
      </c>
      <c r="B183" s="46" t="s">
        <v>298</v>
      </c>
      <c r="C183" s="47" t="s">
        <v>269</v>
      </c>
      <c r="D183" s="48" t="s">
        <v>87</v>
      </c>
      <c r="E183" s="49">
        <v>1</v>
      </c>
      <c r="F183" s="54"/>
      <c r="G183" s="54">
        <f t="shared" si="29"/>
        <v>0</v>
      </c>
      <c r="H183" s="50" t="s">
        <v>299</v>
      </c>
    </row>
    <row r="184" spans="1:8" s="33" customFormat="1" ht="12.75">
      <c r="A184" s="45">
        <f t="shared" si="28"/>
        <v>163</v>
      </c>
      <c r="B184" s="46" t="s">
        <v>516</v>
      </c>
      <c r="C184" s="47" t="s">
        <v>281</v>
      </c>
      <c r="D184" s="48" t="s">
        <v>3</v>
      </c>
      <c r="E184" s="49">
        <v>1</v>
      </c>
      <c r="F184" s="54"/>
      <c r="G184" s="54">
        <f t="shared" si="29"/>
        <v>0</v>
      </c>
      <c r="H184" s="50"/>
    </row>
    <row r="185" spans="1:8" s="33" customFormat="1" ht="12.75">
      <c r="A185" s="103"/>
      <c r="B185" s="104" t="s">
        <v>300</v>
      </c>
      <c r="C185" s="105" t="s">
        <v>301</v>
      </c>
      <c r="D185" s="106"/>
      <c r="E185" s="107"/>
      <c r="F185" s="108"/>
      <c r="G185" s="109"/>
      <c r="H185" s="106"/>
    </row>
    <row r="186" spans="1:8" s="33" customFormat="1" ht="67.5">
      <c r="A186" s="45">
        <f aca="true" t="shared" si="30" ref="A186:A195">MAX(A183:A185)+1</f>
        <v>164</v>
      </c>
      <c r="B186" s="46" t="s">
        <v>302</v>
      </c>
      <c r="C186" s="47" t="s">
        <v>260</v>
      </c>
      <c r="D186" s="48" t="s">
        <v>87</v>
      </c>
      <c r="E186" s="49">
        <v>1</v>
      </c>
      <c r="F186" s="54"/>
      <c r="G186" s="54">
        <f aca="true" t="shared" si="31" ref="G186:G195">F186*E186</f>
        <v>0</v>
      </c>
      <c r="H186" s="50" t="s">
        <v>261</v>
      </c>
    </row>
    <row r="187" spans="1:8" s="33" customFormat="1" ht="56.25">
      <c r="A187" s="45">
        <f t="shared" si="30"/>
        <v>165</v>
      </c>
      <c r="B187" s="46" t="s">
        <v>303</v>
      </c>
      <c r="C187" s="47" t="s">
        <v>269</v>
      </c>
      <c r="D187" s="48" t="s">
        <v>87</v>
      </c>
      <c r="E187" s="49">
        <v>1</v>
      </c>
      <c r="F187" s="54"/>
      <c r="G187" s="54">
        <f t="shared" si="31"/>
        <v>0</v>
      </c>
      <c r="H187" s="50" t="s">
        <v>129</v>
      </c>
    </row>
    <row r="188" spans="1:8" s="33" customFormat="1" ht="56.25">
      <c r="A188" s="45">
        <f t="shared" si="30"/>
        <v>166</v>
      </c>
      <c r="B188" s="46" t="s">
        <v>304</v>
      </c>
      <c r="C188" s="47" t="s">
        <v>269</v>
      </c>
      <c r="D188" s="48" t="s">
        <v>87</v>
      </c>
      <c r="E188" s="49">
        <v>1</v>
      </c>
      <c r="F188" s="54"/>
      <c r="G188" s="54">
        <f t="shared" si="31"/>
        <v>0</v>
      </c>
      <c r="H188" s="50" t="s">
        <v>305</v>
      </c>
    </row>
    <row r="189" spans="1:8" s="33" customFormat="1" ht="56.25">
      <c r="A189" s="45">
        <f t="shared" si="30"/>
        <v>167</v>
      </c>
      <c r="B189" s="46" t="s">
        <v>306</v>
      </c>
      <c r="C189" s="47" t="s">
        <v>266</v>
      </c>
      <c r="D189" s="48" t="s">
        <v>87</v>
      </c>
      <c r="E189" s="49">
        <v>1</v>
      </c>
      <c r="F189" s="54"/>
      <c r="G189" s="54">
        <f t="shared" si="31"/>
        <v>0</v>
      </c>
      <c r="H189" s="50" t="s">
        <v>307</v>
      </c>
    </row>
    <row r="190" spans="1:8" s="33" customFormat="1" ht="56.25">
      <c r="A190" s="45">
        <f t="shared" si="30"/>
        <v>168</v>
      </c>
      <c r="B190" s="46" t="s">
        <v>308</v>
      </c>
      <c r="C190" s="47" t="s">
        <v>263</v>
      </c>
      <c r="D190" s="48" t="s">
        <v>87</v>
      </c>
      <c r="E190" s="49">
        <v>1</v>
      </c>
      <c r="F190" s="54"/>
      <c r="G190" s="54">
        <f t="shared" si="31"/>
        <v>0</v>
      </c>
      <c r="H190" s="50" t="s">
        <v>309</v>
      </c>
    </row>
    <row r="191" spans="1:8" s="33" customFormat="1" ht="56.25">
      <c r="A191" s="45">
        <f t="shared" si="30"/>
        <v>169</v>
      </c>
      <c r="B191" s="46" t="s">
        <v>310</v>
      </c>
      <c r="C191" s="47" t="s">
        <v>263</v>
      </c>
      <c r="D191" s="48" t="s">
        <v>87</v>
      </c>
      <c r="E191" s="49">
        <v>1</v>
      </c>
      <c r="F191" s="54"/>
      <c r="G191" s="54">
        <f t="shared" si="31"/>
        <v>0</v>
      </c>
      <c r="H191" s="50" t="s">
        <v>311</v>
      </c>
    </row>
    <row r="192" spans="1:8" s="33" customFormat="1" ht="56.25">
      <c r="A192" s="45">
        <f t="shared" si="30"/>
        <v>170</v>
      </c>
      <c r="B192" s="46" t="s">
        <v>312</v>
      </c>
      <c r="C192" s="47" t="s">
        <v>266</v>
      </c>
      <c r="D192" s="48" t="s">
        <v>87</v>
      </c>
      <c r="E192" s="49">
        <v>1</v>
      </c>
      <c r="F192" s="54"/>
      <c r="G192" s="54">
        <f t="shared" si="31"/>
        <v>0</v>
      </c>
      <c r="H192" s="50" t="s">
        <v>313</v>
      </c>
    </row>
    <row r="193" spans="1:8" s="33" customFormat="1" ht="56.25">
      <c r="A193" s="45">
        <f t="shared" si="30"/>
        <v>171</v>
      </c>
      <c r="B193" s="46" t="s">
        <v>314</v>
      </c>
      <c r="C193" s="47" t="s">
        <v>269</v>
      </c>
      <c r="D193" s="48" t="s">
        <v>87</v>
      </c>
      <c r="E193" s="49">
        <v>1</v>
      </c>
      <c r="F193" s="54"/>
      <c r="G193" s="54">
        <f t="shared" si="31"/>
        <v>0</v>
      </c>
      <c r="H193" s="50" t="s">
        <v>315</v>
      </c>
    </row>
    <row r="194" spans="1:8" s="33" customFormat="1" ht="56.25">
      <c r="A194" s="45">
        <f t="shared" si="30"/>
        <v>172</v>
      </c>
      <c r="B194" s="46" t="s">
        <v>316</v>
      </c>
      <c r="C194" s="47" t="s">
        <v>263</v>
      </c>
      <c r="D194" s="48" t="s">
        <v>87</v>
      </c>
      <c r="E194" s="49">
        <v>1</v>
      </c>
      <c r="F194" s="54"/>
      <c r="G194" s="54">
        <f t="shared" si="31"/>
        <v>0</v>
      </c>
      <c r="H194" s="50" t="s">
        <v>317</v>
      </c>
    </row>
    <row r="195" spans="1:8" s="33" customFormat="1" ht="12.75">
      <c r="A195" s="45">
        <f t="shared" si="30"/>
        <v>173</v>
      </c>
      <c r="B195" s="46" t="s">
        <v>516</v>
      </c>
      <c r="C195" s="47" t="s">
        <v>281</v>
      </c>
      <c r="D195" s="48" t="s">
        <v>3</v>
      </c>
      <c r="E195" s="49">
        <v>1</v>
      </c>
      <c r="F195" s="54"/>
      <c r="G195" s="54">
        <f t="shared" si="31"/>
        <v>0</v>
      </c>
      <c r="H195" s="50"/>
    </row>
    <row r="196" spans="1:8" s="33" customFormat="1" ht="12.75">
      <c r="A196" s="103"/>
      <c r="B196" s="104" t="s">
        <v>318</v>
      </c>
      <c r="C196" s="105" t="s">
        <v>319</v>
      </c>
      <c r="D196" s="106"/>
      <c r="E196" s="107"/>
      <c r="F196" s="108"/>
      <c r="G196" s="109"/>
      <c r="H196" s="106"/>
    </row>
    <row r="197" spans="1:8" s="33" customFormat="1" ht="67.5">
      <c r="A197" s="45">
        <f aca="true" t="shared" si="32" ref="A197:A206">MAX(A194:A196)+1</f>
        <v>174</v>
      </c>
      <c r="B197" s="46" t="s">
        <v>320</v>
      </c>
      <c r="C197" s="47" t="s">
        <v>260</v>
      </c>
      <c r="D197" s="48" t="s">
        <v>87</v>
      </c>
      <c r="E197" s="49">
        <v>1</v>
      </c>
      <c r="F197" s="54"/>
      <c r="G197" s="54">
        <f aca="true" t="shared" si="33" ref="G197:G206">F197*E197</f>
        <v>0</v>
      </c>
      <c r="H197" s="50" t="s">
        <v>261</v>
      </c>
    </row>
    <row r="198" spans="1:8" s="33" customFormat="1" ht="56.25">
      <c r="A198" s="45">
        <f t="shared" si="32"/>
        <v>175</v>
      </c>
      <c r="B198" s="46" t="s">
        <v>321</v>
      </c>
      <c r="C198" s="47" t="s">
        <v>269</v>
      </c>
      <c r="D198" s="48" t="s">
        <v>87</v>
      </c>
      <c r="E198" s="49">
        <v>1</v>
      </c>
      <c r="F198" s="54"/>
      <c r="G198" s="54">
        <f t="shared" si="33"/>
        <v>0</v>
      </c>
      <c r="H198" s="50" t="s">
        <v>146</v>
      </c>
    </row>
    <row r="199" spans="1:8" s="33" customFormat="1" ht="56.25">
      <c r="A199" s="45">
        <f t="shared" si="32"/>
        <v>176</v>
      </c>
      <c r="B199" s="46" t="s">
        <v>322</v>
      </c>
      <c r="C199" s="47" t="s">
        <v>269</v>
      </c>
      <c r="D199" s="48" t="s">
        <v>87</v>
      </c>
      <c r="E199" s="49">
        <v>1</v>
      </c>
      <c r="F199" s="54"/>
      <c r="G199" s="54">
        <f t="shared" si="33"/>
        <v>0</v>
      </c>
      <c r="H199" s="50" t="s">
        <v>323</v>
      </c>
    </row>
    <row r="200" spans="1:8" s="33" customFormat="1" ht="56.25">
      <c r="A200" s="45">
        <f t="shared" si="32"/>
        <v>177</v>
      </c>
      <c r="B200" s="46" t="s">
        <v>324</v>
      </c>
      <c r="C200" s="47" t="s">
        <v>266</v>
      </c>
      <c r="D200" s="48" t="s">
        <v>87</v>
      </c>
      <c r="E200" s="49">
        <v>1</v>
      </c>
      <c r="F200" s="54"/>
      <c r="G200" s="54">
        <f t="shared" si="33"/>
        <v>0</v>
      </c>
      <c r="H200" s="50" t="s">
        <v>325</v>
      </c>
    </row>
    <row r="201" spans="1:8" s="33" customFormat="1" ht="56.25">
      <c r="A201" s="45">
        <f t="shared" si="32"/>
        <v>178</v>
      </c>
      <c r="B201" s="46" t="s">
        <v>326</v>
      </c>
      <c r="C201" s="47" t="s">
        <v>263</v>
      </c>
      <c r="D201" s="48" t="s">
        <v>87</v>
      </c>
      <c r="E201" s="49">
        <v>1</v>
      </c>
      <c r="F201" s="54"/>
      <c r="G201" s="54">
        <f t="shared" si="33"/>
        <v>0</v>
      </c>
      <c r="H201" s="50" t="s">
        <v>327</v>
      </c>
    </row>
    <row r="202" spans="1:8" s="33" customFormat="1" ht="56.25">
      <c r="A202" s="45">
        <f t="shared" si="32"/>
        <v>179</v>
      </c>
      <c r="B202" s="46" t="s">
        <v>328</v>
      </c>
      <c r="C202" s="47" t="s">
        <v>266</v>
      </c>
      <c r="D202" s="48" t="s">
        <v>87</v>
      </c>
      <c r="E202" s="49">
        <v>1</v>
      </c>
      <c r="F202" s="54"/>
      <c r="G202" s="54">
        <f t="shared" si="33"/>
        <v>0</v>
      </c>
      <c r="H202" s="50" t="s">
        <v>329</v>
      </c>
    </row>
    <row r="203" spans="1:8" s="33" customFormat="1" ht="56.25">
      <c r="A203" s="45">
        <f t="shared" si="32"/>
        <v>180</v>
      </c>
      <c r="B203" s="46" t="s">
        <v>330</v>
      </c>
      <c r="C203" s="47" t="s">
        <v>266</v>
      </c>
      <c r="D203" s="48" t="s">
        <v>87</v>
      </c>
      <c r="E203" s="49">
        <v>1</v>
      </c>
      <c r="F203" s="54"/>
      <c r="G203" s="54">
        <f t="shared" si="33"/>
        <v>0</v>
      </c>
      <c r="H203" s="50" t="s">
        <v>331</v>
      </c>
    </row>
    <row r="204" spans="1:8" s="33" customFormat="1" ht="56.25">
      <c r="A204" s="45">
        <f t="shared" si="32"/>
        <v>181</v>
      </c>
      <c r="B204" s="46" t="s">
        <v>332</v>
      </c>
      <c r="C204" s="47" t="s">
        <v>266</v>
      </c>
      <c r="D204" s="48" t="s">
        <v>87</v>
      </c>
      <c r="E204" s="49">
        <v>1</v>
      </c>
      <c r="F204" s="54"/>
      <c r="G204" s="54">
        <f t="shared" si="33"/>
        <v>0</v>
      </c>
      <c r="H204" s="50" t="s">
        <v>333</v>
      </c>
    </row>
    <row r="205" spans="1:8" s="33" customFormat="1" ht="56.25">
      <c r="A205" s="45">
        <f t="shared" si="32"/>
        <v>182</v>
      </c>
      <c r="B205" s="46" t="s">
        <v>334</v>
      </c>
      <c r="C205" s="47" t="s">
        <v>269</v>
      </c>
      <c r="D205" s="48" t="s">
        <v>87</v>
      </c>
      <c r="E205" s="49">
        <v>1</v>
      </c>
      <c r="F205" s="54"/>
      <c r="G205" s="54">
        <f t="shared" si="33"/>
        <v>0</v>
      </c>
      <c r="H205" s="50" t="s">
        <v>335</v>
      </c>
    </row>
    <row r="206" spans="1:8" s="33" customFormat="1" ht="12.75">
      <c r="A206" s="45">
        <f t="shared" si="32"/>
        <v>183</v>
      </c>
      <c r="B206" s="46" t="s">
        <v>516</v>
      </c>
      <c r="C206" s="47" t="s">
        <v>281</v>
      </c>
      <c r="D206" s="48" t="s">
        <v>3</v>
      </c>
      <c r="E206" s="49">
        <v>1</v>
      </c>
      <c r="F206" s="54"/>
      <c r="G206" s="54">
        <f t="shared" si="33"/>
        <v>0</v>
      </c>
      <c r="H206" s="50"/>
    </row>
    <row r="207" spans="1:8" s="33" customFormat="1" ht="12.75">
      <c r="A207" s="103"/>
      <c r="B207" s="104" t="s">
        <v>336</v>
      </c>
      <c r="C207" s="105" t="s">
        <v>337</v>
      </c>
      <c r="D207" s="106"/>
      <c r="E207" s="107"/>
      <c r="F207" s="108"/>
      <c r="G207" s="109"/>
      <c r="H207" s="106"/>
    </row>
    <row r="208" spans="1:8" s="33" customFormat="1" ht="67.5">
      <c r="A208" s="45">
        <f aca="true" t="shared" si="34" ref="A208:A217">MAX(A205:A207)+1</f>
        <v>184</v>
      </c>
      <c r="B208" s="46" t="s">
        <v>338</v>
      </c>
      <c r="C208" s="47" t="s">
        <v>260</v>
      </c>
      <c r="D208" s="48" t="s">
        <v>87</v>
      </c>
      <c r="E208" s="49">
        <v>1</v>
      </c>
      <c r="F208" s="54"/>
      <c r="G208" s="54">
        <f aca="true" t="shared" si="35" ref="G208:G217">F208*E208</f>
        <v>0</v>
      </c>
      <c r="H208" s="50" t="s">
        <v>261</v>
      </c>
    </row>
    <row r="209" spans="1:8" s="33" customFormat="1" ht="56.25">
      <c r="A209" s="45">
        <f t="shared" si="34"/>
        <v>185</v>
      </c>
      <c r="B209" s="46" t="s">
        <v>339</v>
      </c>
      <c r="C209" s="47" t="s">
        <v>269</v>
      </c>
      <c r="D209" s="48" t="s">
        <v>87</v>
      </c>
      <c r="E209" s="49">
        <v>1</v>
      </c>
      <c r="F209" s="54"/>
      <c r="G209" s="54">
        <f t="shared" si="35"/>
        <v>0</v>
      </c>
      <c r="H209" s="50" t="s">
        <v>340</v>
      </c>
    </row>
    <row r="210" spans="1:8" s="33" customFormat="1" ht="56.25">
      <c r="A210" s="45">
        <f t="shared" si="34"/>
        <v>186</v>
      </c>
      <c r="B210" s="46" t="s">
        <v>341</v>
      </c>
      <c r="C210" s="47" t="s">
        <v>269</v>
      </c>
      <c r="D210" s="48" t="s">
        <v>87</v>
      </c>
      <c r="E210" s="49">
        <v>1</v>
      </c>
      <c r="F210" s="54"/>
      <c r="G210" s="54">
        <f t="shared" si="35"/>
        <v>0</v>
      </c>
      <c r="H210" s="50" t="s">
        <v>342</v>
      </c>
    </row>
    <row r="211" spans="1:8" s="33" customFormat="1" ht="56.25">
      <c r="A211" s="45">
        <f t="shared" si="34"/>
        <v>187</v>
      </c>
      <c r="B211" s="46" t="s">
        <v>343</v>
      </c>
      <c r="C211" s="47" t="s">
        <v>266</v>
      </c>
      <c r="D211" s="48" t="s">
        <v>87</v>
      </c>
      <c r="E211" s="49">
        <v>1</v>
      </c>
      <c r="F211" s="54"/>
      <c r="G211" s="54">
        <f t="shared" si="35"/>
        <v>0</v>
      </c>
      <c r="H211" s="50" t="s">
        <v>344</v>
      </c>
    </row>
    <row r="212" spans="1:8" s="33" customFormat="1" ht="56.25">
      <c r="A212" s="45">
        <f t="shared" si="34"/>
        <v>188</v>
      </c>
      <c r="B212" s="46" t="s">
        <v>345</v>
      </c>
      <c r="C212" s="47" t="s">
        <v>263</v>
      </c>
      <c r="D212" s="48" t="s">
        <v>87</v>
      </c>
      <c r="E212" s="49">
        <v>1</v>
      </c>
      <c r="F212" s="54"/>
      <c r="G212" s="54">
        <f t="shared" si="35"/>
        <v>0</v>
      </c>
      <c r="H212" s="50" t="s">
        <v>346</v>
      </c>
    </row>
    <row r="213" spans="1:8" s="33" customFormat="1" ht="56.25">
      <c r="A213" s="45">
        <f t="shared" si="34"/>
        <v>189</v>
      </c>
      <c r="B213" s="46" t="s">
        <v>347</v>
      </c>
      <c r="C213" s="47" t="s">
        <v>263</v>
      </c>
      <c r="D213" s="48" t="s">
        <v>87</v>
      </c>
      <c r="E213" s="49">
        <v>1</v>
      </c>
      <c r="F213" s="54"/>
      <c r="G213" s="54">
        <f t="shared" si="35"/>
        <v>0</v>
      </c>
      <c r="H213" s="50" t="s">
        <v>348</v>
      </c>
    </row>
    <row r="214" spans="1:8" s="33" customFormat="1" ht="56.25">
      <c r="A214" s="45">
        <f t="shared" si="34"/>
        <v>190</v>
      </c>
      <c r="B214" s="46" t="s">
        <v>349</v>
      </c>
      <c r="C214" s="47" t="s">
        <v>266</v>
      </c>
      <c r="D214" s="48" t="s">
        <v>87</v>
      </c>
      <c r="E214" s="49">
        <v>1</v>
      </c>
      <c r="F214" s="54"/>
      <c r="G214" s="54">
        <f t="shared" si="35"/>
        <v>0</v>
      </c>
      <c r="H214" s="50" t="s">
        <v>350</v>
      </c>
    </row>
    <row r="215" spans="1:8" s="33" customFormat="1" ht="56.25">
      <c r="A215" s="45">
        <f t="shared" si="34"/>
        <v>191</v>
      </c>
      <c r="B215" s="46" t="s">
        <v>351</v>
      </c>
      <c r="C215" s="47" t="s">
        <v>269</v>
      </c>
      <c r="D215" s="48" t="s">
        <v>87</v>
      </c>
      <c r="E215" s="49">
        <v>1</v>
      </c>
      <c r="F215" s="54"/>
      <c r="G215" s="54">
        <f t="shared" si="35"/>
        <v>0</v>
      </c>
      <c r="H215" s="50" t="s">
        <v>352</v>
      </c>
    </row>
    <row r="216" spans="1:8" s="33" customFormat="1" ht="56.25">
      <c r="A216" s="45">
        <f t="shared" si="34"/>
        <v>192</v>
      </c>
      <c r="B216" s="46" t="s">
        <v>353</v>
      </c>
      <c r="C216" s="47" t="s">
        <v>263</v>
      </c>
      <c r="D216" s="48" t="s">
        <v>87</v>
      </c>
      <c r="E216" s="49">
        <v>1</v>
      </c>
      <c r="F216" s="54"/>
      <c r="G216" s="54">
        <f t="shared" si="35"/>
        <v>0</v>
      </c>
      <c r="H216" s="50" t="s">
        <v>354</v>
      </c>
    </row>
    <row r="217" spans="1:8" s="33" customFormat="1" ht="12.75">
      <c r="A217" s="45">
        <f t="shared" si="34"/>
        <v>193</v>
      </c>
      <c r="B217" s="46" t="s">
        <v>516</v>
      </c>
      <c r="C217" s="47" t="s">
        <v>281</v>
      </c>
      <c r="D217" s="48" t="s">
        <v>3</v>
      </c>
      <c r="E217" s="49">
        <v>1</v>
      </c>
      <c r="F217" s="54"/>
      <c r="G217" s="54">
        <f t="shared" si="35"/>
        <v>0</v>
      </c>
      <c r="H217" s="50"/>
    </row>
    <row r="218" spans="1:8" s="33" customFormat="1" ht="12.75">
      <c r="A218" s="103"/>
      <c r="B218" s="104" t="s">
        <v>355</v>
      </c>
      <c r="C218" s="105" t="s">
        <v>356</v>
      </c>
      <c r="D218" s="106"/>
      <c r="E218" s="107"/>
      <c r="F218" s="108"/>
      <c r="G218" s="109"/>
      <c r="H218" s="106"/>
    </row>
    <row r="219" spans="1:8" s="33" customFormat="1" ht="67.5">
      <c r="A219" s="45">
        <f aca="true" t="shared" si="36" ref="A219:A225">MAX(A216:A218)+1</f>
        <v>194</v>
      </c>
      <c r="B219" s="46" t="s">
        <v>357</v>
      </c>
      <c r="C219" s="47" t="s">
        <v>358</v>
      </c>
      <c r="D219" s="48" t="s">
        <v>87</v>
      </c>
      <c r="E219" s="49">
        <v>1</v>
      </c>
      <c r="F219" s="54"/>
      <c r="G219" s="54">
        <f aca="true" t="shared" si="37" ref="G219:G225">F219*E219</f>
        <v>0</v>
      </c>
      <c r="H219" s="50" t="s">
        <v>261</v>
      </c>
    </row>
    <row r="220" spans="1:8" s="33" customFormat="1" ht="56.25">
      <c r="A220" s="45">
        <f t="shared" si="36"/>
        <v>195</v>
      </c>
      <c r="B220" s="46" t="s">
        <v>359</v>
      </c>
      <c r="C220" s="47" t="s">
        <v>266</v>
      </c>
      <c r="D220" s="48" t="s">
        <v>87</v>
      </c>
      <c r="E220" s="49">
        <v>1</v>
      </c>
      <c r="F220" s="54"/>
      <c r="G220" s="54">
        <f t="shared" si="37"/>
        <v>0</v>
      </c>
      <c r="H220" s="50" t="s">
        <v>360</v>
      </c>
    </row>
    <row r="221" spans="1:8" s="33" customFormat="1" ht="56.25">
      <c r="A221" s="45">
        <f t="shared" si="36"/>
        <v>196</v>
      </c>
      <c r="B221" s="46" t="s">
        <v>361</v>
      </c>
      <c r="C221" s="47" t="s">
        <v>266</v>
      </c>
      <c r="D221" s="48" t="s">
        <v>87</v>
      </c>
      <c r="E221" s="49">
        <v>1</v>
      </c>
      <c r="F221" s="54"/>
      <c r="G221" s="54">
        <f t="shared" si="37"/>
        <v>0</v>
      </c>
      <c r="H221" s="50" t="s">
        <v>362</v>
      </c>
    </row>
    <row r="222" spans="1:8" s="33" customFormat="1" ht="56.25">
      <c r="A222" s="45">
        <f t="shared" si="36"/>
        <v>197</v>
      </c>
      <c r="B222" s="46" t="s">
        <v>363</v>
      </c>
      <c r="C222" s="47" t="s">
        <v>266</v>
      </c>
      <c r="D222" s="48" t="s">
        <v>87</v>
      </c>
      <c r="E222" s="49">
        <v>1</v>
      </c>
      <c r="F222" s="54"/>
      <c r="G222" s="54">
        <f t="shared" si="37"/>
        <v>0</v>
      </c>
      <c r="H222" s="50" t="s">
        <v>364</v>
      </c>
    </row>
    <row r="223" spans="1:8" s="33" customFormat="1" ht="56.25">
      <c r="A223" s="45">
        <f t="shared" si="36"/>
        <v>198</v>
      </c>
      <c r="B223" s="46" t="s">
        <v>365</v>
      </c>
      <c r="C223" s="47" t="s">
        <v>263</v>
      </c>
      <c r="D223" s="48" t="s">
        <v>87</v>
      </c>
      <c r="E223" s="49">
        <v>1</v>
      </c>
      <c r="F223" s="54"/>
      <c r="G223" s="54">
        <f t="shared" si="37"/>
        <v>0</v>
      </c>
      <c r="H223" s="50" t="s">
        <v>366</v>
      </c>
    </row>
    <row r="224" spans="1:8" s="33" customFormat="1" ht="12.75">
      <c r="A224" s="45">
        <f t="shared" si="36"/>
        <v>199</v>
      </c>
      <c r="B224" s="46" t="s">
        <v>516</v>
      </c>
      <c r="C224" s="47" t="s">
        <v>281</v>
      </c>
      <c r="D224" s="48" t="s">
        <v>3</v>
      </c>
      <c r="E224" s="49">
        <v>1</v>
      </c>
      <c r="F224" s="54"/>
      <c r="G224" s="54">
        <f t="shared" si="37"/>
        <v>0</v>
      </c>
      <c r="H224" s="50"/>
    </row>
    <row r="225" spans="1:8" s="33" customFormat="1" ht="22.5">
      <c r="A225" s="45">
        <f t="shared" si="36"/>
        <v>200</v>
      </c>
      <c r="B225" s="46" t="s">
        <v>516</v>
      </c>
      <c r="C225" s="47" t="s">
        <v>367</v>
      </c>
      <c r="D225" s="48" t="s">
        <v>368</v>
      </c>
      <c r="E225" s="49">
        <v>80</v>
      </c>
      <c r="F225" s="54"/>
      <c r="G225" s="54">
        <f t="shared" si="37"/>
        <v>0</v>
      </c>
      <c r="H225" s="50"/>
    </row>
    <row r="226" spans="1:8" s="33" customFormat="1" ht="12.75">
      <c r="A226" s="103"/>
      <c r="B226" s="104" t="s">
        <v>369</v>
      </c>
      <c r="C226" s="105" t="s">
        <v>370</v>
      </c>
      <c r="D226" s="106"/>
      <c r="E226" s="107"/>
      <c r="F226" s="108"/>
      <c r="G226" s="109"/>
      <c r="H226" s="106"/>
    </row>
    <row r="227" spans="1:8" s="33" customFormat="1" ht="67.5">
      <c r="A227" s="45">
        <f aca="true" t="shared" si="38" ref="A227:A236">MAX(A224:A226)+1</f>
        <v>201</v>
      </c>
      <c r="B227" s="46" t="s">
        <v>371</v>
      </c>
      <c r="C227" s="47" t="s">
        <v>260</v>
      </c>
      <c r="D227" s="48" t="s">
        <v>87</v>
      </c>
      <c r="E227" s="49">
        <v>1</v>
      </c>
      <c r="F227" s="54"/>
      <c r="G227" s="54">
        <f aca="true" t="shared" si="39" ref="G227:G236">F227*E227</f>
        <v>0</v>
      </c>
      <c r="H227" s="50" t="s">
        <v>261</v>
      </c>
    </row>
    <row r="228" spans="1:8" s="33" customFormat="1" ht="56.25">
      <c r="A228" s="45">
        <f t="shared" si="38"/>
        <v>202</v>
      </c>
      <c r="B228" s="46" t="s">
        <v>372</v>
      </c>
      <c r="C228" s="47" t="s">
        <v>269</v>
      </c>
      <c r="D228" s="48" t="s">
        <v>87</v>
      </c>
      <c r="E228" s="49">
        <v>1</v>
      </c>
      <c r="F228" s="54"/>
      <c r="G228" s="54">
        <f t="shared" si="39"/>
        <v>0</v>
      </c>
      <c r="H228" s="50" t="s">
        <v>185</v>
      </c>
    </row>
    <row r="229" spans="1:8" s="33" customFormat="1" ht="56.25">
      <c r="A229" s="45">
        <f t="shared" si="38"/>
        <v>203</v>
      </c>
      <c r="B229" s="46" t="s">
        <v>373</v>
      </c>
      <c r="C229" s="47" t="s">
        <v>269</v>
      </c>
      <c r="D229" s="48" t="s">
        <v>87</v>
      </c>
      <c r="E229" s="49">
        <v>1</v>
      </c>
      <c r="F229" s="54"/>
      <c r="G229" s="54">
        <f t="shared" si="39"/>
        <v>0</v>
      </c>
      <c r="H229" s="50" t="s">
        <v>374</v>
      </c>
    </row>
    <row r="230" spans="1:8" s="33" customFormat="1" ht="56.25">
      <c r="A230" s="45">
        <f t="shared" si="38"/>
        <v>204</v>
      </c>
      <c r="B230" s="46" t="s">
        <v>375</v>
      </c>
      <c r="C230" s="47" t="s">
        <v>266</v>
      </c>
      <c r="D230" s="48" t="s">
        <v>87</v>
      </c>
      <c r="E230" s="49">
        <v>1</v>
      </c>
      <c r="F230" s="54"/>
      <c r="G230" s="54">
        <f t="shared" si="39"/>
        <v>0</v>
      </c>
      <c r="H230" s="50" t="s">
        <v>376</v>
      </c>
    </row>
    <row r="231" spans="1:8" s="33" customFormat="1" ht="56.25">
      <c r="A231" s="45">
        <f t="shared" si="38"/>
        <v>205</v>
      </c>
      <c r="B231" s="46" t="s">
        <v>377</v>
      </c>
      <c r="C231" s="47" t="s">
        <v>263</v>
      </c>
      <c r="D231" s="48" t="s">
        <v>87</v>
      </c>
      <c r="E231" s="49">
        <v>1</v>
      </c>
      <c r="F231" s="54"/>
      <c r="G231" s="54">
        <f t="shared" si="39"/>
        <v>0</v>
      </c>
      <c r="H231" s="50" t="s">
        <v>378</v>
      </c>
    </row>
    <row r="232" spans="1:8" s="33" customFormat="1" ht="56.25">
      <c r="A232" s="45">
        <f t="shared" si="38"/>
        <v>206</v>
      </c>
      <c r="B232" s="46" t="s">
        <v>379</v>
      </c>
      <c r="C232" s="47" t="s">
        <v>263</v>
      </c>
      <c r="D232" s="48" t="s">
        <v>87</v>
      </c>
      <c r="E232" s="49">
        <v>1</v>
      </c>
      <c r="F232" s="54"/>
      <c r="G232" s="54">
        <f t="shared" si="39"/>
        <v>0</v>
      </c>
      <c r="H232" s="50" t="s">
        <v>380</v>
      </c>
    </row>
    <row r="233" spans="1:8" s="33" customFormat="1" ht="56.25">
      <c r="A233" s="45">
        <f t="shared" si="38"/>
        <v>207</v>
      </c>
      <c r="B233" s="46" t="s">
        <v>381</v>
      </c>
      <c r="C233" s="47" t="s">
        <v>266</v>
      </c>
      <c r="D233" s="48" t="s">
        <v>87</v>
      </c>
      <c r="E233" s="49">
        <v>1</v>
      </c>
      <c r="F233" s="54"/>
      <c r="G233" s="54">
        <f t="shared" si="39"/>
        <v>0</v>
      </c>
      <c r="H233" s="50" t="s">
        <v>382</v>
      </c>
    </row>
    <row r="234" spans="1:8" s="33" customFormat="1" ht="56.25">
      <c r="A234" s="45">
        <f t="shared" si="38"/>
        <v>208</v>
      </c>
      <c r="B234" s="46" t="s">
        <v>383</v>
      </c>
      <c r="C234" s="47" t="s">
        <v>269</v>
      </c>
      <c r="D234" s="48" t="s">
        <v>87</v>
      </c>
      <c r="E234" s="49">
        <v>1</v>
      </c>
      <c r="F234" s="54"/>
      <c r="G234" s="54">
        <f t="shared" si="39"/>
        <v>0</v>
      </c>
      <c r="H234" s="50" t="s">
        <v>384</v>
      </c>
    </row>
    <row r="235" spans="1:8" s="33" customFormat="1" ht="56.25">
      <c r="A235" s="45">
        <f t="shared" si="38"/>
        <v>209</v>
      </c>
      <c r="B235" s="46" t="s">
        <v>385</v>
      </c>
      <c r="C235" s="47" t="s">
        <v>263</v>
      </c>
      <c r="D235" s="48" t="s">
        <v>87</v>
      </c>
      <c r="E235" s="49">
        <v>1</v>
      </c>
      <c r="F235" s="54"/>
      <c r="G235" s="54">
        <f t="shared" si="39"/>
        <v>0</v>
      </c>
      <c r="H235" s="50" t="s">
        <v>386</v>
      </c>
    </row>
    <row r="236" spans="1:8" s="33" customFormat="1" ht="12.75">
      <c r="A236" s="45">
        <f t="shared" si="38"/>
        <v>210</v>
      </c>
      <c r="B236" s="46" t="s">
        <v>516</v>
      </c>
      <c r="C236" s="47" t="s">
        <v>281</v>
      </c>
      <c r="D236" s="48" t="s">
        <v>3</v>
      </c>
      <c r="E236" s="49">
        <v>1</v>
      </c>
      <c r="F236" s="54"/>
      <c r="G236" s="54">
        <f t="shared" si="39"/>
        <v>0</v>
      </c>
      <c r="H236" s="50"/>
    </row>
    <row r="237" spans="1:8" s="33" customFormat="1" ht="12.75">
      <c r="A237" s="103"/>
      <c r="B237" s="104" t="s">
        <v>387</v>
      </c>
      <c r="C237" s="105" t="s">
        <v>388</v>
      </c>
      <c r="D237" s="106"/>
      <c r="E237" s="107"/>
      <c r="F237" s="108"/>
      <c r="G237" s="109"/>
      <c r="H237" s="106"/>
    </row>
    <row r="238" spans="1:8" s="33" customFormat="1" ht="67.5">
      <c r="A238" s="45">
        <f aca="true" t="shared" si="40" ref="A238:A247">MAX(A235:A237)+1</f>
        <v>211</v>
      </c>
      <c r="B238" s="46" t="s">
        <v>389</v>
      </c>
      <c r="C238" s="47" t="s">
        <v>260</v>
      </c>
      <c r="D238" s="48" t="s">
        <v>87</v>
      </c>
      <c r="E238" s="49">
        <v>1</v>
      </c>
      <c r="F238" s="54"/>
      <c r="G238" s="54">
        <f aca="true" t="shared" si="41" ref="G238:G247">F238*E238</f>
        <v>0</v>
      </c>
      <c r="H238" s="50" t="s">
        <v>261</v>
      </c>
    </row>
    <row r="239" spans="1:8" s="33" customFormat="1" ht="56.25">
      <c r="A239" s="45">
        <f t="shared" si="40"/>
        <v>212</v>
      </c>
      <c r="B239" s="46" t="s">
        <v>390</v>
      </c>
      <c r="C239" s="47" t="s">
        <v>269</v>
      </c>
      <c r="D239" s="48" t="s">
        <v>87</v>
      </c>
      <c r="E239" s="49">
        <v>1</v>
      </c>
      <c r="F239" s="54"/>
      <c r="G239" s="54">
        <f t="shared" si="41"/>
        <v>0</v>
      </c>
      <c r="H239" s="50" t="s">
        <v>391</v>
      </c>
    </row>
    <row r="240" spans="1:8" s="33" customFormat="1" ht="56.25">
      <c r="A240" s="45">
        <f t="shared" si="40"/>
        <v>213</v>
      </c>
      <c r="B240" s="46" t="s">
        <v>392</v>
      </c>
      <c r="C240" s="47" t="s">
        <v>269</v>
      </c>
      <c r="D240" s="48" t="s">
        <v>87</v>
      </c>
      <c r="E240" s="49">
        <v>1</v>
      </c>
      <c r="F240" s="54"/>
      <c r="G240" s="54">
        <f t="shared" si="41"/>
        <v>0</v>
      </c>
      <c r="H240" s="50" t="s">
        <v>391</v>
      </c>
    </row>
    <row r="241" spans="1:8" s="33" customFormat="1" ht="56.25">
      <c r="A241" s="45">
        <f t="shared" si="40"/>
        <v>214</v>
      </c>
      <c r="B241" s="46" t="s">
        <v>393</v>
      </c>
      <c r="C241" s="47" t="s">
        <v>266</v>
      </c>
      <c r="D241" s="48" t="s">
        <v>87</v>
      </c>
      <c r="E241" s="49">
        <v>1</v>
      </c>
      <c r="F241" s="54"/>
      <c r="G241" s="54">
        <f t="shared" si="41"/>
        <v>0</v>
      </c>
      <c r="H241" s="50" t="s">
        <v>394</v>
      </c>
    </row>
    <row r="242" spans="1:8" s="33" customFormat="1" ht="56.25">
      <c r="A242" s="45">
        <f t="shared" si="40"/>
        <v>215</v>
      </c>
      <c r="B242" s="46" t="s">
        <v>395</v>
      </c>
      <c r="C242" s="47" t="s">
        <v>263</v>
      </c>
      <c r="D242" s="48" t="s">
        <v>87</v>
      </c>
      <c r="E242" s="49">
        <v>1</v>
      </c>
      <c r="F242" s="54"/>
      <c r="G242" s="54">
        <f t="shared" si="41"/>
        <v>0</v>
      </c>
      <c r="H242" s="50" t="s">
        <v>396</v>
      </c>
    </row>
    <row r="243" spans="1:8" s="33" customFormat="1" ht="56.25">
      <c r="A243" s="45">
        <f t="shared" si="40"/>
        <v>216</v>
      </c>
      <c r="B243" s="46" t="s">
        <v>397</v>
      </c>
      <c r="C243" s="47" t="s">
        <v>266</v>
      </c>
      <c r="D243" s="48" t="s">
        <v>87</v>
      </c>
      <c r="E243" s="49">
        <v>1</v>
      </c>
      <c r="F243" s="54"/>
      <c r="G243" s="54">
        <f t="shared" si="41"/>
        <v>0</v>
      </c>
      <c r="H243" s="50" t="s">
        <v>398</v>
      </c>
    </row>
    <row r="244" spans="1:8" s="33" customFormat="1" ht="56.25">
      <c r="A244" s="45">
        <f t="shared" si="40"/>
        <v>217</v>
      </c>
      <c r="B244" s="46" t="s">
        <v>399</v>
      </c>
      <c r="C244" s="47" t="s">
        <v>266</v>
      </c>
      <c r="D244" s="48" t="s">
        <v>87</v>
      </c>
      <c r="E244" s="49">
        <v>1</v>
      </c>
      <c r="F244" s="54"/>
      <c r="G244" s="54">
        <f t="shared" si="41"/>
        <v>0</v>
      </c>
      <c r="H244" s="50" t="s">
        <v>400</v>
      </c>
    </row>
    <row r="245" spans="1:8" s="33" customFormat="1" ht="56.25">
      <c r="A245" s="45">
        <f t="shared" si="40"/>
        <v>218</v>
      </c>
      <c r="B245" s="46" t="s">
        <v>401</v>
      </c>
      <c r="C245" s="47" t="s">
        <v>266</v>
      </c>
      <c r="D245" s="48" t="s">
        <v>87</v>
      </c>
      <c r="E245" s="49">
        <v>1</v>
      </c>
      <c r="F245" s="54"/>
      <c r="G245" s="54">
        <f t="shared" si="41"/>
        <v>0</v>
      </c>
      <c r="H245" s="50" t="s">
        <v>402</v>
      </c>
    </row>
    <row r="246" spans="1:8" s="33" customFormat="1" ht="56.25">
      <c r="A246" s="45">
        <f t="shared" si="40"/>
        <v>219</v>
      </c>
      <c r="B246" s="46" t="s">
        <v>403</v>
      </c>
      <c r="C246" s="47" t="s">
        <v>263</v>
      </c>
      <c r="D246" s="48" t="s">
        <v>87</v>
      </c>
      <c r="E246" s="49">
        <v>1</v>
      </c>
      <c r="F246" s="54"/>
      <c r="G246" s="54">
        <f t="shared" si="41"/>
        <v>0</v>
      </c>
      <c r="H246" s="50" t="s">
        <v>404</v>
      </c>
    </row>
    <row r="247" spans="1:8" s="33" customFormat="1" ht="12.75">
      <c r="A247" s="45">
        <f t="shared" si="40"/>
        <v>220</v>
      </c>
      <c r="B247" s="46" t="s">
        <v>516</v>
      </c>
      <c r="C247" s="47" t="s">
        <v>281</v>
      </c>
      <c r="D247" s="48" t="s">
        <v>3</v>
      </c>
      <c r="E247" s="49">
        <v>1</v>
      </c>
      <c r="F247" s="54"/>
      <c r="G247" s="54">
        <f t="shared" si="41"/>
        <v>0</v>
      </c>
      <c r="H247" s="50"/>
    </row>
    <row r="248" spans="1:8" s="33" customFormat="1" ht="12.75">
      <c r="A248" s="103"/>
      <c r="B248" s="104" t="s">
        <v>405</v>
      </c>
      <c r="C248" s="105" t="s">
        <v>406</v>
      </c>
      <c r="D248" s="106"/>
      <c r="E248" s="107"/>
      <c r="F248" s="108"/>
      <c r="G248" s="109"/>
      <c r="H248" s="106"/>
    </row>
    <row r="249" spans="1:8" s="33" customFormat="1" ht="67.5">
      <c r="A249" s="45">
        <f aca="true" t="shared" si="42" ref="A249:A258">MAX(A246:A248)+1</f>
        <v>221</v>
      </c>
      <c r="B249" s="46" t="s">
        <v>407</v>
      </c>
      <c r="C249" s="47" t="s">
        <v>260</v>
      </c>
      <c r="D249" s="48" t="s">
        <v>87</v>
      </c>
      <c r="E249" s="49">
        <v>1</v>
      </c>
      <c r="F249" s="54"/>
      <c r="G249" s="54">
        <f aca="true" t="shared" si="43" ref="G249:G258">F249*E249</f>
        <v>0</v>
      </c>
      <c r="H249" s="50" t="s">
        <v>261</v>
      </c>
    </row>
    <row r="250" spans="1:8" s="33" customFormat="1" ht="56.25">
      <c r="A250" s="45">
        <f t="shared" si="42"/>
        <v>222</v>
      </c>
      <c r="B250" s="46" t="s">
        <v>408</v>
      </c>
      <c r="C250" s="47" t="s">
        <v>269</v>
      </c>
      <c r="D250" s="48" t="s">
        <v>87</v>
      </c>
      <c r="E250" s="49">
        <v>1</v>
      </c>
      <c r="F250" s="54"/>
      <c r="G250" s="54">
        <f t="shared" si="43"/>
        <v>0</v>
      </c>
      <c r="H250" s="50" t="s">
        <v>409</v>
      </c>
    </row>
    <row r="251" spans="1:8" s="33" customFormat="1" ht="56.25">
      <c r="A251" s="45">
        <f t="shared" si="42"/>
        <v>223</v>
      </c>
      <c r="B251" s="46" t="s">
        <v>410</v>
      </c>
      <c r="C251" s="47" t="s">
        <v>266</v>
      </c>
      <c r="D251" s="48" t="s">
        <v>87</v>
      </c>
      <c r="E251" s="49">
        <v>1</v>
      </c>
      <c r="F251" s="54"/>
      <c r="G251" s="54">
        <f t="shared" si="43"/>
        <v>0</v>
      </c>
      <c r="H251" s="50" t="s">
        <v>411</v>
      </c>
    </row>
    <row r="252" spans="1:8" s="33" customFormat="1" ht="56.25">
      <c r="A252" s="45">
        <f t="shared" si="42"/>
        <v>224</v>
      </c>
      <c r="B252" s="46" t="s">
        <v>412</v>
      </c>
      <c r="C252" s="47" t="s">
        <v>266</v>
      </c>
      <c r="D252" s="48" t="s">
        <v>87</v>
      </c>
      <c r="E252" s="49">
        <v>1</v>
      </c>
      <c r="F252" s="54"/>
      <c r="G252" s="54">
        <f t="shared" si="43"/>
        <v>0</v>
      </c>
      <c r="H252" s="50" t="s">
        <v>413</v>
      </c>
    </row>
    <row r="253" spans="1:8" s="33" customFormat="1" ht="56.25">
      <c r="A253" s="45">
        <f t="shared" si="42"/>
        <v>225</v>
      </c>
      <c r="B253" s="46" t="s">
        <v>414</v>
      </c>
      <c r="C253" s="47" t="s">
        <v>263</v>
      </c>
      <c r="D253" s="48" t="s">
        <v>87</v>
      </c>
      <c r="E253" s="49">
        <v>1</v>
      </c>
      <c r="F253" s="54"/>
      <c r="G253" s="54">
        <f t="shared" si="43"/>
        <v>0</v>
      </c>
      <c r="H253" s="50" t="s">
        <v>415</v>
      </c>
    </row>
    <row r="254" spans="1:8" s="33" customFormat="1" ht="56.25">
      <c r="A254" s="45">
        <f t="shared" si="42"/>
        <v>226</v>
      </c>
      <c r="B254" s="46" t="s">
        <v>416</v>
      </c>
      <c r="C254" s="47" t="s">
        <v>263</v>
      </c>
      <c r="D254" s="48" t="s">
        <v>87</v>
      </c>
      <c r="E254" s="49">
        <v>1</v>
      </c>
      <c r="F254" s="54"/>
      <c r="G254" s="54">
        <f t="shared" si="43"/>
        <v>0</v>
      </c>
      <c r="H254" s="50" t="s">
        <v>417</v>
      </c>
    </row>
    <row r="255" spans="1:8" s="33" customFormat="1" ht="56.25">
      <c r="A255" s="45">
        <f t="shared" si="42"/>
        <v>227</v>
      </c>
      <c r="B255" s="46" t="s">
        <v>418</v>
      </c>
      <c r="C255" s="47" t="s">
        <v>266</v>
      </c>
      <c r="D255" s="48" t="s">
        <v>87</v>
      </c>
      <c r="E255" s="49">
        <v>1</v>
      </c>
      <c r="F255" s="54"/>
      <c r="G255" s="54">
        <f t="shared" si="43"/>
        <v>0</v>
      </c>
      <c r="H255" s="50" t="s">
        <v>419</v>
      </c>
    </row>
    <row r="256" spans="1:8" s="33" customFormat="1" ht="56.25">
      <c r="A256" s="45">
        <f t="shared" si="42"/>
        <v>228</v>
      </c>
      <c r="B256" s="46" t="s">
        <v>420</v>
      </c>
      <c r="C256" s="47" t="s">
        <v>266</v>
      </c>
      <c r="D256" s="48" t="s">
        <v>87</v>
      </c>
      <c r="E256" s="49">
        <v>1</v>
      </c>
      <c r="F256" s="54"/>
      <c r="G256" s="54">
        <f t="shared" si="43"/>
        <v>0</v>
      </c>
      <c r="H256" s="50" t="s">
        <v>421</v>
      </c>
    </row>
    <row r="257" spans="1:8" s="33" customFormat="1" ht="56.25">
      <c r="A257" s="45">
        <f t="shared" si="42"/>
        <v>229</v>
      </c>
      <c r="B257" s="46" t="s">
        <v>422</v>
      </c>
      <c r="C257" s="47" t="s">
        <v>269</v>
      </c>
      <c r="D257" s="48" t="s">
        <v>87</v>
      </c>
      <c r="E257" s="49">
        <v>1</v>
      </c>
      <c r="F257" s="54"/>
      <c r="G257" s="54">
        <f t="shared" si="43"/>
        <v>0</v>
      </c>
      <c r="H257" s="50" t="s">
        <v>216</v>
      </c>
    </row>
    <row r="258" spans="1:8" s="33" customFormat="1" ht="12.75">
      <c r="A258" s="45">
        <f t="shared" si="42"/>
        <v>230</v>
      </c>
      <c r="B258" s="46" t="s">
        <v>516</v>
      </c>
      <c r="C258" s="47" t="s">
        <v>281</v>
      </c>
      <c r="D258" s="48" t="s">
        <v>3</v>
      </c>
      <c r="E258" s="49">
        <v>1</v>
      </c>
      <c r="F258" s="54"/>
      <c r="G258" s="54">
        <f t="shared" si="43"/>
        <v>0</v>
      </c>
      <c r="H258" s="50"/>
    </row>
    <row r="259" spans="1:8" s="33" customFormat="1" ht="12.75">
      <c r="A259" s="103"/>
      <c r="B259" s="104" t="s">
        <v>423</v>
      </c>
      <c r="C259" s="105" t="s">
        <v>424</v>
      </c>
      <c r="D259" s="106"/>
      <c r="E259" s="107"/>
      <c r="F259" s="108"/>
      <c r="G259" s="109"/>
      <c r="H259" s="106"/>
    </row>
    <row r="260" spans="1:8" s="33" customFormat="1" ht="67.5">
      <c r="A260" s="45">
        <f aca="true" t="shared" si="44" ref="A260:A268">MAX(A257:A259)+1</f>
        <v>231</v>
      </c>
      <c r="B260" s="46" t="s">
        <v>425</v>
      </c>
      <c r="C260" s="47" t="s">
        <v>260</v>
      </c>
      <c r="D260" s="48" t="s">
        <v>87</v>
      </c>
      <c r="E260" s="49">
        <v>1</v>
      </c>
      <c r="F260" s="54"/>
      <c r="G260" s="54">
        <f aca="true" t="shared" si="45" ref="G260:G268">F260*E260</f>
        <v>0</v>
      </c>
      <c r="H260" s="50" t="s">
        <v>261</v>
      </c>
    </row>
    <row r="261" spans="1:8" s="33" customFormat="1" ht="56.25">
      <c r="A261" s="45">
        <f t="shared" si="44"/>
        <v>232</v>
      </c>
      <c r="B261" s="46" t="s">
        <v>426</v>
      </c>
      <c r="C261" s="47" t="s">
        <v>269</v>
      </c>
      <c r="D261" s="48" t="s">
        <v>87</v>
      </c>
      <c r="E261" s="49">
        <v>1</v>
      </c>
      <c r="F261" s="54"/>
      <c r="G261" s="54">
        <f t="shared" si="45"/>
        <v>0</v>
      </c>
      <c r="H261" s="50" t="s">
        <v>427</v>
      </c>
    </row>
    <row r="262" spans="1:8" s="33" customFormat="1" ht="56.25">
      <c r="A262" s="45">
        <f t="shared" si="44"/>
        <v>233</v>
      </c>
      <c r="B262" s="46" t="s">
        <v>428</v>
      </c>
      <c r="C262" s="47" t="s">
        <v>263</v>
      </c>
      <c r="D262" s="48" t="s">
        <v>87</v>
      </c>
      <c r="E262" s="49">
        <v>1</v>
      </c>
      <c r="F262" s="54"/>
      <c r="G262" s="54">
        <f t="shared" si="45"/>
        <v>0</v>
      </c>
      <c r="H262" s="50" t="s">
        <v>429</v>
      </c>
    </row>
    <row r="263" spans="1:8" s="33" customFormat="1" ht="56.25">
      <c r="A263" s="45">
        <f t="shared" si="44"/>
        <v>234</v>
      </c>
      <c r="B263" s="46" t="s">
        <v>430</v>
      </c>
      <c r="C263" s="47" t="s">
        <v>263</v>
      </c>
      <c r="D263" s="48" t="s">
        <v>87</v>
      </c>
      <c r="E263" s="49">
        <v>1</v>
      </c>
      <c r="F263" s="54"/>
      <c r="G263" s="54">
        <f t="shared" si="45"/>
        <v>0</v>
      </c>
      <c r="H263" s="50" t="s">
        <v>431</v>
      </c>
    </row>
    <row r="264" spans="1:8" s="33" customFormat="1" ht="56.25">
      <c r="A264" s="45">
        <f t="shared" si="44"/>
        <v>235</v>
      </c>
      <c r="B264" s="46" t="s">
        <v>432</v>
      </c>
      <c r="C264" s="47" t="s">
        <v>266</v>
      </c>
      <c r="D264" s="48" t="s">
        <v>87</v>
      </c>
      <c r="E264" s="49">
        <v>1</v>
      </c>
      <c r="F264" s="54"/>
      <c r="G264" s="54">
        <f t="shared" si="45"/>
        <v>0</v>
      </c>
      <c r="H264" s="50" t="s">
        <v>433</v>
      </c>
    </row>
    <row r="265" spans="1:8" s="33" customFormat="1" ht="56.25">
      <c r="A265" s="45">
        <f t="shared" si="44"/>
        <v>236</v>
      </c>
      <c r="B265" s="46" t="s">
        <v>434</v>
      </c>
      <c r="C265" s="47" t="s">
        <v>266</v>
      </c>
      <c r="D265" s="48" t="s">
        <v>87</v>
      </c>
      <c r="E265" s="49">
        <v>1</v>
      </c>
      <c r="F265" s="54"/>
      <c r="G265" s="54">
        <f t="shared" si="45"/>
        <v>0</v>
      </c>
      <c r="H265" s="50" t="s">
        <v>435</v>
      </c>
    </row>
    <row r="266" spans="1:8" s="33" customFormat="1" ht="56.25">
      <c r="A266" s="45">
        <f t="shared" si="44"/>
        <v>237</v>
      </c>
      <c r="B266" s="46" t="s">
        <v>436</v>
      </c>
      <c r="C266" s="47" t="s">
        <v>266</v>
      </c>
      <c r="D266" s="48" t="s">
        <v>87</v>
      </c>
      <c r="E266" s="49">
        <v>1</v>
      </c>
      <c r="F266" s="54"/>
      <c r="G266" s="54">
        <f t="shared" si="45"/>
        <v>0</v>
      </c>
      <c r="H266" s="50" t="s">
        <v>437</v>
      </c>
    </row>
    <row r="267" spans="1:8" s="33" customFormat="1" ht="56.25">
      <c r="A267" s="45">
        <f t="shared" si="44"/>
        <v>238</v>
      </c>
      <c r="B267" s="46" t="s">
        <v>438</v>
      </c>
      <c r="C267" s="47" t="s">
        <v>263</v>
      </c>
      <c r="D267" s="48" t="s">
        <v>87</v>
      </c>
      <c r="E267" s="49">
        <v>1</v>
      </c>
      <c r="F267" s="54"/>
      <c r="G267" s="54">
        <f t="shared" si="45"/>
        <v>0</v>
      </c>
      <c r="H267" s="50" t="s">
        <v>232</v>
      </c>
    </row>
    <row r="268" spans="1:8" s="33" customFormat="1" ht="12.75">
      <c r="A268" s="45">
        <f t="shared" si="44"/>
        <v>239</v>
      </c>
      <c r="B268" s="46" t="s">
        <v>516</v>
      </c>
      <c r="C268" s="47" t="s">
        <v>281</v>
      </c>
      <c r="D268" s="48" t="s">
        <v>3</v>
      </c>
      <c r="E268" s="49">
        <v>1</v>
      </c>
      <c r="F268" s="54"/>
      <c r="G268" s="54">
        <f t="shared" si="45"/>
        <v>0</v>
      </c>
      <c r="H268" s="50"/>
    </row>
    <row r="269" spans="1:8" s="33" customFormat="1" ht="12.75">
      <c r="A269" s="103"/>
      <c r="B269" s="104" t="s">
        <v>439</v>
      </c>
      <c r="C269" s="105" t="s">
        <v>440</v>
      </c>
      <c r="D269" s="106"/>
      <c r="E269" s="107"/>
      <c r="F269" s="108"/>
      <c r="G269" s="109"/>
      <c r="H269" s="106"/>
    </row>
    <row r="270" spans="1:8" s="33" customFormat="1" ht="56.25">
      <c r="A270" s="45">
        <f aca="true" t="shared" si="46" ref="A270:A278">MAX(A267:A269)+1</f>
        <v>240</v>
      </c>
      <c r="B270" s="46" t="s">
        <v>441</v>
      </c>
      <c r="C270" s="47" t="s">
        <v>442</v>
      </c>
      <c r="D270" s="48" t="s">
        <v>87</v>
      </c>
      <c r="E270" s="49">
        <v>1</v>
      </c>
      <c r="F270" s="54"/>
      <c r="G270" s="54">
        <f aca="true" t="shared" si="47" ref="G270:G278">F270*E270</f>
        <v>0</v>
      </c>
      <c r="H270" s="50" t="s">
        <v>261</v>
      </c>
    </row>
    <row r="271" spans="1:8" s="33" customFormat="1" ht="76.5">
      <c r="A271" s="45">
        <f t="shared" si="46"/>
        <v>241</v>
      </c>
      <c r="B271" s="46" t="s">
        <v>443</v>
      </c>
      <c r="C271" s="47" t="s">
        <v>444</v>
      </c>
      <c r="D271" s="48" t="s">
        <v>87</v>
      </c>
      <c r="E271" s="49">
        <v>1</v>
      </c>
      <c r="F271" s="54"/>
      <c r="G271" s="54">
        <f t="shared" si="47"/>
        <v>0</v>
      </c>
      <c r="H271" s="50" t="s">
        <v>445</v>
      </c>
    </row>
    <row r="272" spans="1:8" s="33" customFormat="1" ht="76.5">
      <c r="A272" s="45">
        <f t="shared" si="46"/>
        <v>242</v>
      </c>
      <c r="B272" s="46" t="s">
        <v>446</v>
      </c>
      <c r="C272" s="47" t="s">
        <v>447</v>
      </c>
      <c r="D272" s="48" t="s">
        <v>87</v>
      </c>
      <c r="E272" s="49">
        <v>1</v>
      </c>
      <c r="F272" s="54"/>
      <c r="G272" s="54">
        <f t="shared" si="47"/>
        <v>0</v>
      </c>
      <c r="H272" s="50" t="s">
        <v>448</v>
      </c>
    </row>
    <row r="273" spans="1:8" s="33" customFormat="1" ht="76.5">
      <c r="A273" s="45">
        <f t="shared" si="46"/>
        <v>243</v>
      </c>
      <c r="B273" s="46" t="s">
        <v>449</v>
      </c>
      <c r="C273" s="47" t="s">
        <v>447</v>
      </c>
      <c r="D273" s="48" t="s">
        <v>87</v>
      </c>
      <c r="E273" s="49">
        <v>1</v>
      </c>
      <c r="F273" s="54"/>
      <c r="G273" s="54">
        <f t="shared" si="47"/>
        <v>0</v>
      </c>
      <c r="H273" s="50" t="s">
        <v>450</v>
      </c>
    </row>
    <row r="274" spans="1:8" s="33" customFormat="1" ht="76.5">
      <c r="A274" s="45">
        <f t="shared" si="46"/>
        <v>244</v>
      </c>
      <c r="B274" s="46" t="s">
        <v>451</v>
      </c>
      <c r="C274" s="47" t="s">
        <v>452</v>
      </c>
      <c r="D274" s="48" t="s">
        <v>87</v>
      </c>
      <c r="E274" s="49">
        <v>1</v>
      </c>
      <c r="F274" s="54"/>
      <c r="G274" s="54">
        <f t="shared" si="47"/>
        <v>0</v>
      </c>
      <c r="H274" s="50" t="s">
        <v>453</v>
      </c>
    </row>
    <row r="275" spans="1:8" s="33" customFormat="1" ht="76.5">
      <c r="A275" s="45">
        <f t="shared" si="46"/>
        <v>245</v>
      </c>
      <c r="B275" s="46" t="s">
        <v>454</v>
      </c>
      <c r="C275" s="47" t="s">
        <v>447</v>
      </c>
      <c r="D275" s="48" t="s">
        <v>87</v>
      </c>
      <c r="E275" s="49">
        <v>1</v>
      </c>
      <c r="F275" s="54"/>
      <c r="G275" s="54">
        <f t="shared" si="47"/>
        <v>0</v>
      </c>
      <c r="H275" s="50" t="s">
        <v>455</v>
      </c>
    </row>
    <row r="276" spans="1:8" s="33" customFormat="1" ht="76.5">
      <c r="A276" s="45">
        <f t="shared" si="46"/>
        <v>246</v>
      </c>
      <c r="B276" s="46" t="s">
        <v>456</v>
      </c>
      <c r="C276" s="47" t="s">
        <v>447</v>
      </c>
      <c r="D276" s="48" t="s">
        <v>87</v>
      </c>
      <c r="E276" s="49">
        <v>1</v>
      </c>
      <c r="F276" s="54"/>
      <c r="G276" s="54">
        <f t="shared" si="47"/>
        <v>0</v>
      </c>
      <c r="H276" s="50" t="s">
        <v>457</v>
      </c>
    </row>
    <row r="277" spans="1:8" s="33" customFormat="1" ht="12.75">
      <c r="A277" s="45">
        <f t="shared" si="46"/>
        <v>247</v>
      </c>
      <c r="B277" s="46" t="s">
        <v>516</v>
      </c>
      <c r="C277" s="47" t="s">
        <v>458</v>
      </c>
      <c r="D277" s="48" t="s">
        <v>3</v>
      </c>
      <c r="E277" s="49">
        <v>1</v>
      </c>
      <c r="F277" s="54"/>
      <c r="G277" s="54">
        <f t="shared" si="47"/>
        <v>0</v>
      </c>
      <c r="H277" s="50"/>
    </row>
    <row r="278" spans="1:8" s="33" customFormat="1" ht="22.5">
      <c r="A278" s="45">
        <f t="shared" si="46"/>
        <v>248</v>
      </c>
      <c r="B278" s="46" t="s">
        <v>516</v>
      </c>
      <c r="C278" s="47" t="s">
        <v>367</v>
      </c>
      <c r="D278" s="48" t="s">
        <v>368</v>
      </c>
      <c r="E278" s="49">
        <v>70</v>
      </c>
      <c r="F278" s="54"/>
      <c r="G278" s="54">
        <f t="shared" si="47"/>
        <v>0</v>
      </c>
      <c r="H278" s="50"/>
    </row>
    <row r="279" spans="1:8" s="33" customFormat="1" ht="12.75">
      <c r="A279" s="103"/>
      <c r="B279" s="104" t="s">
        <v>459</v>
      </c>
      <c r="C279" s="105" t="s">
        <v>460</v>
      </c>
      <c r="D279" s="106"/>
      <c r="E279" s="107"/>
      <c r="F279" s="108"/>
      <c r="G279" s="109"/>
      <c r="H279" s="106"/>
    </row>
    <row r="280" spans="1:8" s="33" customFormat="1" ht="56.25">
      <c r="A280" s="45">
        <f aca="true" t="shared" si="48" ref="A280:A288">MAX(A277:A279)+1</f>
        <v>249</v>
      </c>
      <c r="B280" s="46" t="s">
        <v>461</v>
      </c>
      <c r="C280" s="47" t="s">
        <v>442</v>
      </c>
      <c r="D280" s="48" t="s">
        <v>87</v>
      </c>
      <c r="E280" s="49">
        <v>1</v>
      </c>
      <c r="F280" s="54"/>
      <c r="G280" s="54">
        <f aca="true" t="shared" si="49" ref="G280:G288">F280*E280</f>
        <v>0</v>
      </c>
      <c r="H280" s="50" t="s">
        <v>261</v>
      </c>
    </row>
    <row r="281" spans="1:8" s="33" customFormat="1" ht="56.25">
      <c r="A281" s="45">
        <f t="shared" si="48"/>
        <v>250</v>
      </c>
      <c r="B281" s="46" t="s">
        <v>462</v>
      </c>
      <c r="C281" s="47" t="s">
        <v>269</v>
      </c>
      <c r="D281" s="48" t="s">
        <v>87</v>
      </c>
      <c r="E281" s="49">
        <v>1</v>
      </c>
      <c r="F281" s="54"/>
      <c r="G281" s="54">
        <f t="shared" si="49"/>
        <v>0</v>
      </c>
      <c r="H281" s="50" t="s">
        <v>463</v>
      </c>
    </row>
    <row r="282" spans="1:8" s="33" customFormat="1" ht="56.25">
      <c r="A282" s="45">
        <f t="shared" si="48"/>
        <v>251</v>
      </c>
      <c r="B282" s="46" t="s">
        <v>464</v>
      </c>
      <c r="C282" s="47" t="s">
        <v>269</v>
      </c>
      <c r="D282" s="48" t="s">
        <v>87</v>
      </c>
      <c r="E282" s="49">
        <v>1</v>
      </c>
      <c r="F282" s="54"/>
      <c r="G282" s="54">
        <f t="shared" si="49"/>
        <v>0</v>
      </c>
      <c r="H282" s="50" t="s">
        <v>465</v>
      </c>
    </row>
    <row r="283" spans="1:8" s="33" customFormat="1" ht="56.25">
      <c r="A283" s="45">
        <f t="shared" si="48"/>
        <v>252</v>
      </c>
      <c r="B283" s="46" t="s">
        <v>466</v>
      </c>
      <c r="C283" s="47" t="s">
        <v>269</v>
      </c>
      <c r="D283" s="48" t="s">
        <v>87</v>
      </c>
      <c r="E283" s="49">
        <v>1</v>
      </c>
      <c r="F283" s="54"/>
      <c r="G283" s="54">
        <f t="shared" si="49"/>
        <v>0</v>
      </c>
      <c r="H283" s="50" t="s">
        <v>467</v>
      </c>
    </row>
    <row r="284" spans="1:8" s="33" customFormat="1" ht="56.25">
      <c r="A284" s="45">
        <f t="shared" si="48"/>
        <v>253</v>
      </c>
      <c r="B284" s="46" t="s">
        <v>468</v>
      </c>
      <c r="C284" s="47" t="s">
        <v>266</v>
      </c>
      <c r="D284" s="48" t="s">
        <v>87</v>
      </c>
      <c r="E284" s="49">
        <v>1</v>
      </c>
      <c r="F284" s="54"/>
      <c r="G284" s="54">
        <f t="shared" si="49"/>
        <v>0</v>
      </c>
      <c r="H284" s="50" t="s">
        <v>469</v>
      </c>
    </row>
    <row r="285" spans="1:8" s="33" customFormat="1" ht="56.25">
      <c r="A285" s="45">
        <f t="shared" si="48"/>
        <v>254</v>
      </c>
      <c r="B285" s="46" t="s">
        <v>470</v>
      </c>
      <c r="C285" s="47" t="s">
        <v>269</v>
      </c>
      <c r="D285" s="48" t="s">
        <v>87</v>
      </c>
      <c r="E285" s="49">
        <v>1</v>
      </c>
      <c r="F285" s="54"/>
      <c r="G285" s="54">
        <f t="shared" si="49"/>
        <v>0</v>
      </c>
      <c r="H285" s="50" t="s">
        <v>471</v>
      </c>
    </row>
    <row r="286" spans="1:8" s="33" customFormat="1" ht="56.25">
      <c r="A286" s="45">
        <f t="shared" si="48"/>
        <v>255</v>
      </c>
      <c r="B286" s="46" t="s">
        <v>472</v>
      </c>
      <c r="C286" s="47" t="s">
        <v>269</v>
      </c>
      <c r="D286" s="48" t="s">
        <v>87</v>
      </c>
      <c r="E286" s="49">
        <v>1</v>
      </c>
      <c r="F286" s="54"/>
      <c r="G286" s="54">
        <f t="shared" si="49"/>
        <v>0</v>
      </c>
      <c r="H286" s="50" t="s">
        <v>473</v>
      </c>
    </row>
    <row r="287" spans="1:8" s="33" customFormat="1" ht="12.75">
      <c r="A287" s="45">
        <f t="shared" si="48"/>
        <v>256</v>
      </c>
      <c r="B287" s="46" t="s">
        <v>516</v>
      </c>
      <c r="C287" s="47" t="s">
        <v>458</v>
      </c>
      <c r="D287" s="48" t="s">
        <v>3</v>
      </c>
      <c r="E287" s="49">
        <v>1</v>
      </c>
      <c r="F287" s="54"/>
      <c r="G287" s="54">
        <f t="shared" si="49"/>
        <v>0</v>
      </c>
      <c r="H287" s="50"/>
    </row>
    <row r="288" spans="1:8" s="33" customFormat="1" ht="22.5">
      <c r="A288" s="45">
        <f t="shared" si="48"/>
        <v>257</v>
      </c>
      <c r="B288" s="46" t="s">
        <v>516</v>
      </c>
      <c r="C288" s="47" t="s">
        <v>367</v>
      </c>
      <c r="D288" s="48" t="s">
        <v>368</v>
      </c>
      <c r="E288" s="49">
        <v>70</v>
      </c>
      <c r="F288" s="54"/>
      <c r="G288" s="54">
        <f t="shared" si="49"/>
        <v>0</v>
      </c>
      <c r="H288" s="50"/>
    </row>
    <row r="289" spans="1:8" s="33" customFormat="1" ht="12.75">
      <c r="A289" s="103"/>
      <c r="B289" s="104" t="s">
        <v>474</v>
      </c>
      <c r="C289" s="105" t="s">
        <v>475</v>
      </c>
      <c r="D289" s="106"/>
      <c r="E289" s="107"/>
      <c r="F289" s="108"/>
      <c r="G289" s="109"/>
      <c r="H289" s="106"/>
    </row>
    <row r="290" spans="1:8" s="33" customFormat="1" ht="45">
      <c r="A290" s="45">
        <f>MAX(A287:A289)+1</f>
        <v>258</v>
      </c>
      <c r="B290" s="46" t="s">
        <v>476</v>
      </c>
      <c r="C290" s="47" t="s">
        <v>477</v>
      </c>
      <c r="D290" s="48" t="s">
        <v>87</v>
      </c>
      <c r="E290" s="49">
        <v>1</v>
      </c>
      <c r="F290" s="54"/>
      <c r="G290" s="54">
        <f>F290*E290</f>
        <v>0</v>
      </c>
      <c r="H290" s="50" t="s">
        <v>261</v>
      </c>
    </row>
    <row r="291" spans="1:8" s="33" customFormat="1" ht="45">
      <c r="A291" s="45">
        <f>MAX(A288:A290)+1</f>
        <v>259</v>
      </c>
      <c r="B291" s="46" t="s">
        <v>478</v>
      </c>
      <c r="C291" s="47" t="s">
        <v>479</v>
      </c>
      <c r="D291" s="48" t="s">
        <v>87</v>
      </c>
      <c r="E291" s="49">
        <v>1</v>
      </c>
      <c r="F291" s="54"/>
      <c r="G291" s="54">
        <f>F291*E291</f>
        <v>0</v>
      </c>
      <c r="H291" s="50" t="s">
        <v>480</v>
      </c>
    </row>
    <row r="292" spans="1:8" s="33" customFormat="1" ht="22.5">
      <c r="A292" s="45">
        <f>MAX(A289:A291)+1</f>
        <v>260</v>
      </c>
      <c r="B292" s="46" t="s">
        <v>516</v>
      </c>
      <c r="C292" s="47" t="s">
        <v>367</v>
      </c>
      <c r="D292" s="48" t="s">
        <v>368</v>
      </c>
      <c r="E292" s="49">
        <v>35</v>
      </c>
      <c r="F292" s="54"/>
      <c r="G292" s="54">
        <f>F292*E292</f>
        <v>0</v>
      </c>
      <c r="H292" s="50"/>
    </row>
    <row r="293" spans="1:8" s="33" customFormat="1" ht="12.75">
      <c r="A293" s="103"/>
      <c r="B293" s="104" t="s">
        <v>481</v>
      </c>
      <c r="C293" s="105" t="s">
        <v>482</v>
      </c>
      <c r="D293" s="106"/>
      <c r="E293" s="107"/>
      <c r="F293" s="108"/>
      <c r="G293" s="109"/>
      <c r="H293" s="106"/>
    </row>
    <row r="294" spans="1:8" s="33" customFormat="1" ht="78.75">
      <c r="A294" s="45">
        <f aca="true" t="shared" si="50" ref="A294:A304">MAX(A291:A293)+1</f>
        <v>261</v>
      </c>
      <c r="B294" s="46" t="s">
        <v>483</v>
      </c>
      <c r="C294" s="47" t="s">
        <v>1090</v>
      </c>
      <c r="D294" s="48" t="s">
        <v>87</v>
      </c>
      <c r="E294" s="49">
        <v>1</v>
      </c>
      <c r="F294" s="54"/>
      <c r="G294" s="54">
        <f aca="true" t="shared" si="51" ref="G294:G304">F294*E294</f>
        <v>0</v>
      </c>
      <c r="H294" s="50" t="s">
        <v>261</v>
      </c>
    </row>
    <row r="295" spans="1:8" s="33" customFormat="1" ht="56.25">
      <c r="A295" s="45">
        <f t="shared" si="50"/>
        <v>262</v>
      </c>
      <c r="B295" s="46" t="s">
        <v>484</v>
      </c>
      <c r="C295" s="47" t="s">
        <v>485</v>
      </c>
      <c r="D295" s="48" t="s">
        <v>87</v>
      </c>
      <c r="E295" s="49">
        <v>1</v>
      </c>
      <c r="F295" s="54"/>
      <c r="G295" s="54">
        <f t="shared" si="51"/>
        <v>0</v>
      </c>
      <c r="H295" s="50" t="s">
        <v>486</v>
      </c>
    </row>
    <row r="296" spans="1:8" s="33" customFormat="1" ht="56.25">
      <c r="A296" s="45">
        <f t="shared" si="50"/>
        <v>263</v>
      </c>
      <c r="B296" s="46" t="s">
        <v>487</v>
      </c>
      <c r="C296" s="47" t="s">
        <v>485</v>
      </c>
      <c r="D296" s="48" t="s">
        <v>87</v>
      </c>
      <c r="E296" s="49">
        <v>1</v>
      </c>
      <c r="F296" s="54"/>
      <c r="G296" s="54">
        <f t="shared" si="51"/>
        <v>0</v>
      </c>
      <c r="H296" s="50" t="s">
        <v>488</v>
      </c>
    </row>
    <row r="297" spans="1:8" s="33" customFormat="1" ht="56.25">
      <c r="A297" s="45">
        <f t="shared" si="50"/>
        <v>264</v>
      </c>
      <c r="B297" s="46" t="s">
        <v>489</v>
      </c>
      <c r="C297" s="47" t="s">
        <v>485</v>
      </c>
      <c r="D297" s="48" t="s">
        <v>87</v>
      </c>
      <c r="E297" s="49">
        <v>1</v>
      </c>
      <c r="F297" s="54"/>
      <c r="G297" s="54">
        <f t="shared" si="51"/>
        <v>0</v>
      </c>
      <c r="H297" s="50" t="s">
        <v>490</v>
      </c>
    </row>
    <row r="298" spans="1:8" s="33" customFormat="1" ht="56.25">
      <c r="A298" s="45">
        <f t="shared" si="50"/>
        <v>265</v>
      </c>
      <c r="B298" s="46" t="s">
        <v>491</v>
      </c>
      <c r="C298" s="47" t="s">
        <v>485</v>
      </c>
      <c r="D298" s="48" t="s">
        <v>87</v>
      </c>
      <c r="E298" s="49">
        <v>1</v>
      </c>
      <c r="F298" s="54"/>
      <c r="G298" s="54">
        <f t="shared" si="51"/>
        <v>0</v>
      </c>
      <c r="H298" s="50" t="s">
        <v>492</v>
      </c>
    </row>
    <row r="299" spans="1:8" s="33" customFormat="1" ht="56.25">
      <c r="A299" s="45">
        <f t="shared" si="50"/>
        <v>266</v>
      </c>
      <c r="B299" s="46" t="s">
        <v>493</v>
      </c>
      <c r="C299" s="47" t="s">
        <v>485</v>
      </c>
      <c r="D299" s="48" t="s">
        <v>87</v>
      </c>
      <c r="E299" s="49">
        <v>1</v>
      </c>
      <c r="F299" s="54"/>
      <c r="G299" s="54">
        <f t="shared" si="51"/>
        <v>0</v>
      </c>
      <c r="H299" s="50" t="s">
        <v>494</v>
      </c>
    </row>
    <row r="300" spans="1:8" s="33" customFormat="1" ht="56.25">
      <c r="A300" s="45">
        <f t="shared" si="50"/>
        <v>267</v>
      </c>
      <c r="B300" s="46" t="s">
        <v>495</v>
      </c>
      <c r="C300" s="47" t="s">
        <v>496</v>
      </c>
      <c r="D300" s="48" t="s">
        <v>87</v>
      </c>
      <c r="E300" s="49">
        <v>1</v>
      </c>
      <c r="F300" s="54"/>
      <c r="G300" s="54">
        <f t="shared" si="51"/>
        <v>0</v>
      </c>
      <c r="H300" s="50" t="s">
        <v>497</v>
      </c>
    </row>
    <row r="301" spans="1:8" s="33" customFormat="1" ht="56.25">
      <c r="A301" s="45">
        <f t="shared" si="50"/>
        <v>268</v>
      </c>
      <c r="B301" s="46" t="s">
        <v>1091</v>
      </c>
      <c r="C301" s="47" t="s">
        <v>485</v>
      </c>
      <c r="D301" s="48" t="s">
        <v>87</v>
      </c>
      <c r="E301" s="49">
        <v>1</v>
      </c>
      <c r="F301" s="54"/>
      <c r="G301" s="54">
        <f>F301*E301</f>
        <v>0</v>
      </c>
      <c r="H301" s="50" t="s">
        <v>1093</v>
      </c>
    </row>
    <row r="302" spans="1:8" s="33" customFormat="1" ht="56.25">
      <c r="A302" s="45">
        <f t="shared" si="50"/>
        <v>269</v>
      </c>
      <c r="B302" s="46" t="s">
        <v>1092</v>
      </c>
      <c r="C302" s="47" t="s">
        <v>485</v>
      </c>
      <c r="D302" s="48" t="s">
        <v>87</v>
      </c>
      <c r="E302" s="49">
        <v>1</v>
      </c>
      <c r="F302" s="54"/>
      <c r="G302" s="54">
        <f>F302*E302</f>
        <v>0</v>
      </c>
      <c r="H302" s="50" t="s">
        <v>1094</v>
      </c>
    </row>
    <row r="303" spans="1:8" s="33" customFormat="1" ht="12.75">
      <c r="A303" s="45">
        <f t="shared" si="50"/>
        <v>270</v>
      </c>
      <c r="B303" s="46" t="s">
        <v>517</v>
      </c>
      <c r="C303" s="47" t="s">
        <v>498</v>
      </c>
      <c r="D303" s="48" t="s">
        <v>3</v>
      </c>
      <c r="E303" s="49">
        <v>1</v>
      </c>
      <c r="F303" s="54"/>
      <c r="G303" s="54">
        <f t="shared" si="51"/>
        <v>0</v>
      </c>
      <c r="H303" s="50"/>
    </row>
    <row r="304" spans="1:8" s="33" customFormat="1" ht="22.5">
      <c r="A304" s="45">
        <f t="shared" si="50"/>
        <v>271</v>
      </c>
      <c r="B304" s="46" t="s">
        <v>516</v>
      </c>
      <c r="C304" s="47" t="s">
        <v>367</v>
      </c>
      <c r="D304" s="48" t="s">
        <v>368</v>
      </c>
      <c r="E304" s="49">
        <v>82</v>
      </c>
      <c r="F304" s="54"/>
      <c r="G304" s="54">
        <f t="shared" si="51"/>
        <v>0</v>
      </c>
      <c r="H304" s="50"/>
    </row>
    <row r="305" spans="1:8" s="33" customFormat="1" ht="12.75">
      <c r="A305" s="103"/>
      <c r="B305" s="104" t="s">
        <v>518</v>
      </c>
      <c r="C305" s="104" t="s">
        <v>499</v>
      </c>
      <c r="D305" s="106"/>
      <c r="E305" s="107"/>
      <c r="F305" s="108"/>
      <c r="G305" s="109"/>
      <c r="H305" s="106"/>
    </row>
    <row r="306" spans="1:8" s="33" customFormat="1" ht="12.75">
      <c r="A306" s="45">
        <f>MAX(A303:A305)+1</f>
        <v>272</v>
      </c>
      <c r="B306" s="46" t="s">
        <v>519</v>
      </c>
      <c r="C306" s="47" t="s">
        <v>500</v>
      </c>
      <c r="D306" s="48" t="s">
        <v>3</v>
      </c>
      <c r="E306" s="49">
        <v>1</v>
      </c>
      <c r="F306" s="54"/>
      <c r="G306" s="54">
        <f>F306*E306</f>
        <v>0</v>
      </c>
      <c r="H306" s="50"/>
    </row>
    <row r="307" spans="1:8" s="33" customFormat="1" ht="12.75">
      <c r="A307" s="103"/>
      <c r="B307" s="104" t="s">
        <v>520</v>
      </c>
      <c r="C307" s="104" t="s">
        <v>501</v>
      </c>
      <c r="D307" s="106"/>
      <c r="E307" s="107"/>
      <c r="F307" s="108"/>
      <c r="G307" s="109"/>
      <c r="H307" s="106"/>
    </row>
    <row r="308" spans="1:8" s="33" customFormat="1" ht="12.75">
      <c r="A308" s="45">
        <f aca="true" t="shared" si="52" ref="A308:A319">MAX(A305:A307)+1</f>
        <v>273</v>
      </c>
      <c r="B308" s="46" t="s">
        <v>521</v>
      </c>
      <c r="C308" s="47" t="s">
        <v>502</v>
      </c>
      <c r="D308" s="48" t="s">
        <v>3</v>
      </c>
      <c r="E308" s="49">
        <v>1</v>
      </c>
      <c r="F308" s="54"/>
      <c r="G308" s="54">
        <f aca="true" t="shared" si="53" ref="G308:G319">E308*F308</f>
        <v>0</v>
      </c>
      <c r="H308" s="50"/>
    </row>
    <row r="309" spans="1:8" s="33" customFormat="1" ht="22.5">
      <c r="A309" s="45">
        <f t="shared" si="52"/>
        <v>274</v>
      </c>
      <c r="B309" s="46" t="s">
        <v>522</v>
      </c>
      <c r="C309" s="47" t="s">
        <v>1095</v>
      </c>
      <c r="D309" s="48" t="s">
        <v>3</v>
      </c>
      <c r="E309" s="49">
        <v>1</v>
      </c>
      <c r="F309" s="54"/>
      <c r="G309" s="54">
        <f t="shared" si="53"/>
        <v>0</v>
      </c>
      <c r="H309" s="50"/>
    </row>
    <row r="310" spans="1:8" s="33" customFormat="1" ht="56.25">
      <c r="A310" s="45">
        <f t="shared" si="52"/>
        <v>275</v>
      </c>
      <c r="B310" s="46" t="s">
        <v>523</v>
      </c>
      <c r="C310" s="47" t="s">
        <v>503</v>
      </c>
      <c r="D310" s="48" t="s">
        <v>87</v>
      </c>
      <c r="E310" s="49">
        <v>33</v>
      </c>
      <c r="F310" s="54"/>
      <c r="G310" s="54">
        <f t="shared" si="53"/>
        <v>0</v>
      </c>
      <c r="H310" s="50"/>
    </row>
    <row r="311" spans="1:8" s="33" customFormat="1" ht="12.75">
      <c r="A311" s="45">
        <f t="shared" si="52"/>
        <v>276</v>
      </c>
      <c r="B311" s="46" t="s">
        <v>524</v>
      </c>
      <c r="C311" s="47" t="s">
        <v>504</v>
      </c>
      <c r="D311" s="48" t="s">
        <v>3</v>
      </c>
      <c r="E311" s="49">
        <v>1</v>
      </c>
      <c r="F311" s="54"/>
      <c r="G311" s="54">
        <f t="shared" si="53"/>
        <v>0</v>
      </c>
      <c r="H311" s="50"/>
    </row>
    <row r="312" spans="1:8" s="33" customFormat="1" ht="12.75">
      <c r="A312" s="45">
        <f t="shared" si="52"/>
        <v>277</v>
      </c>
      <c r="B312" s="46" t="s">
        <v>525</v>
      </c>
      <c r="C312" s="47" t="s">
        <v>1197</v>
      </c>
      <c r="D312" s="48" t="s">
        <v>3</v>
      </c>
      <c r="E312" s="49">
        <v>1</v>
      </c>
      <c r="F312" s="54"/>
      <c r="G312" s="54">
        <f t="shared" si="53"/>
        <v>0</v>
      </c>
      <c r="H312" s="50"/>
    </row>
    <row r="313" spans="1:8" s="33" customFormat="1" ht="12.75">
      <c r="A313" s="45">
        <f t="shared" si="52"/>
        <v>278</v>
      </c>
      <c r="B313" s="46" t="s">
        <v>526</v>
      </c>
      <c r="C313" s="47" t="s">
        <v>505</v>
      </c>
      <c r="D313" s="48" t="s">
        <v>506</v>
      </c>
      <c r="E313" s="49">
        <v>500</v>
      </c>
      <c r="F313" s="54"/>
      <c r="G313" s="54">
        <f t="shared" si="53"/>
        <v>0</v>
      </c>
      <c r="H313" s="50"/>
    </row>
    <row r="314" spans="1:8" s="33" customFormat="1" ht="12.75">
      <c r="A314" s="45">
        <f t="shared" si="52"/>
        <v>279</v>
      </c>
      <c r="B314" s="46" t="s">
        <v>527</v>
      </c>
      <c r="C314" s="47" t="s">
        <v>507</v>
      </c>
      <c r="D314" s="48" t="s">
        <v>3</v>
      </c>
      <c r="E314" s="49">
        <v>1</v>
      </c>
      <c r="F314" s="54"/>
      <c r="G314" s="54">
        <f t="shared" si="53"/>
        <v>0</v>
      </c>
      <c r="H314" s="50"/>
    </row>
    <row r="315" spans="1:8" s="33" customFormat="1" ht="12.75">
      <c r="A315" s="45">
        <f t="shared" si="52"/>
        <v>280</v>
      </c>
      <c r="B315" s="46" t="s">
        <v>528</v>
      </c>
      <c r="C315" s="47" t="s">
        <v>508</v>
      </c>
      <c r="D315" s="48" t="s">
        <v>3</v>
      </c>
      <c r="E315" s="49">
        <v>1</v>
      </c>
      <c r="F315" s="54"/>
      <c r="G315" s="54">
        <f t="shared" si="53"/>
        <v>0</v>
      </c>
      <c r="H315" s="50"/>
    </row>
    <row r="316" spans="1:8" s="33" customFormat="1" ht="12.75">
      <c r="A316" s="45">
        <f t="shared" si="52"/>
        <v>281</v>
      </c>
      <c r="B316" s="46" t="s">
        <v>529</v>
      </c>
      <c r="C316" s="47" t="s">
        <v>509</v>
      </c>
      <c r="D316" s="48" t="s">
        <v>3</v>
      </c>
      <c r="E316" s="49">
        <v>1</v>
      </c>
      <c r="F316" s="54"/>
      <c r="G316" s="54">
        <f t="shared" si="53"/>
        <v>0</v>
      </c>
      <c r="H316" s="50"/>
    </row>
    <row r="317" spans="1:8" s="33" customFormat="1" ht="12.75">
      <c r="A317" s="45">
        <f t="shared" si="52"/>
        <v>282</v>
      </c>
      <c r="B317" s="46" t="s">
        <v>530</v>
      </c>
      <c r="C317" s="47" t="s">
        <v>510</v>
      </c>
      <c r="D317" s="48" t="s">
        <v>3</v>
      </c>
      <c r="E317" s="49">
        <v>1</v>
      </c>
      <c r="F317" s="54"/>
      <c r="G317" s="54">
        <f t="shared" si="53"/>
        <v>0</v>
      </c>
      <c r="H317" s="50"/>
    </row>
    <row r="318" spans="1:8" s="33" customFormat="1" ht="12.75">
      <c r="A318" s="45">
        <f t="shared" si="52"/>
        <v>283</v>
      </c>
      <c r="B318" s="46" t="s">
        <v>531</v>
      </c>
      <c r="C318" s="47" t="s">
        <v>511</v>
      </c>
      <c r="D318" s="48" t="s">
        <v>3</v>
      </c>
      <c r="E318" s="49">
        <v>1</v>
      </c>
      <c r="F318" s="54"/>
      <c r="G318" s="54">
        <f t="shared" si="53"/>
        <v>0</v>
      </c>
      <c r="H318" s="50"/>
    </row>
    <row r="319" spans="1:8" s="33" customFormat="1" ht="22.5">
      <c r="A319" s="45">
        <f t="shared" si="52"/>
        <v>284</v>
      </c>
      <c r="B319" s="46" t="s">
        <v>1198</v>
      </c>
      <c r="C319" s="47" t="s">
        <v>512</v>
      </c>
      <c r="D319" s="48" t="s">
        <v>3</v>
      </c>
      <c r="E319" s="49">
        <v>1</v>
      </c>
      <c r="F319" s="54"/>
      <c r="G319" s="54">
        <f t="shared" si="53"/>
        <v>0</v>
      </c>
      <c r="H319" s="50"/>
    </row>
    <row r="320" spans="1:10" s="28" customFormat="1" ht="11.25">
      <c r="A320" s="111"/>
      <c r="B320" s="112"/>
      <c r="C320" s="112"/>
      <c r="D320" s="113"/>
      <c r="E320" s="114"/>
      <c r="F320" s="115"/>
      <c r="G320" s="116"/>
      <c r="H320" s="112"/>
      <c r="I320" s="117"/>
      <c r="J320" s="117"/>
    </row>
    <row r="321" spans="1:12" s="28" customFormat="1" ht="21" customHeight="1">
      <c r="A321" s="118"/>
      <c r="B321" s="119"/>
      <c r="C321" s="119" t="s">
        <v>69</v>
      </c>
      <c r="D321" s="120"/>
      <c r="E321" s="118"/>
      <c r="F321" s="118"/>
      <c r="G321" s="121">
        <f>SUBTOTAL(9,G8:G320)</f>
        <v>0</v>
      </c>
      <c r="I321" s="122"/>
      <c r="J321" s="122"/>
      <c r="L321" s="121"/>
    </row>
    <row r="322" spans="1:8" s="51" customFormat="1" ht="12.75">
      <c r="A322" s="52"/>
      <c r="B322" s="53"/>
      <c r="C322" s="52"/>
      <c r="D322" s="52"/>
      <c r="E322" s="52"/>
      <c r="F322" s="52"/>
      <c r="G322" s="52"/>
      <c r="H322" s="52"/>
    </row>
    <row r="323" spans="1:8" s="28" customFormat="1" ht="12.75">
      <c r="A323" s="30"/>
      <c r="B323" s="30"/>
      <c r="C323" s="30"/>
      <c r="D323" s="30"/>
      <c r="E323" s="30"/>
      <c r="F323" s="31"/>
      <c r="G323" s="31"/>
      <c r="H323" s="30"/>
    </row>
    <row r="324" spans="1:8" s="28" customFormat="1" ht="12.75">
      <c r="A324" s="30"/>
      <c r="B324" s="30"/>
      <c r="C324" s="30"/>
      <c r="D324" s="30"/>
      <c r="E324" s="30"/>
      <c r="F324" s="31"/>
      <c r="G324" s="31"/>
      <c r="H324" s="30"/>
    </row>
    <row r="325" spans="1:10" s="16" customFormat="1" ht="21" customHeight="1">
      <c r="A325" s="30"/>
      <c r="B325" s="30"/>
      <c r="C325" s="30"/>
      <c r="D325" s="30"/>
      <c r="E325" s="30"/>
      <c r="F325" s="31"/>
      <c r="G325" s="31"/>
      <c r="H325" s="30"/>
      <c r="J325" s="32"/>
    </row>
    <row r="326" spans="1:8" s="16" customFormat="1" ht="12.75">
      <c r="A326" s="30"/>
      <c r="B326" s="30"/>
      <c r="C326" s="30"/>
      <c r="D326" s="30"/>
      <c r="E326" s="30"/>
      <c r="F326" s="31"/>
      <c r="G326" s="31"/>
      <c r="H326" s="30"/>
    </row>
    <row r="328" ht="117" customHeight="1"/>
  </sheetData>
  <sheetProtection/>
  <conditionalFormatting sqref="G322">
    <cfRule type="cellIs" priority="1" dxfId="7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6" r:id="rId1"/>
  <headerFooter alignWithMargins="0">
    <oddFooter>&amp;LMETROPROJEKT Praha a.s.&amp;C&amp;P/&amp;N&amp;R&amp;A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showGridLines="0" tabSelected="1" view="pageBreakPreview" zoomScaleSheetLayoutView="100" zoomScalePageLayoutView="0" workbookViewId="0" topLeftCell="A1">
      <pane ySplit="8" topLeftCell="A9" activePane="bottomLeft" state="frozen"/>
      <selection pane="topLeft" activeCell="A2" sqref="A2"/>
      <selection pane="bottomLeft" activeCell="F11" sqref="F11"/>
    </sheetView>
  </sheetViews>
  <sheetFormatPr defaultColWidth="9.00390625" defaultRowHeight="12.75"/>
  <cols>
    <col min="1" max="1" width="6.25390625" style="30" customWidth="1"/>
    <col min="2" max="2" width="9.375" style="30" bestFit="1" customWidth="1"/>
    <col min="3" max="3" width="48.25390625" style="30" customWidth="1"/>
    <col min="4" max="4" width="5.25390625" style="30" bestFit="1" customWidth="1"/>
    <col min="5" max="5" width="9.375" style="30" bestFit="1" customWidth="1"/>
    <col min="6" max="6" width="10.625" style="31" customWidth="1"/>
    <col min="7" max="7" width="10.75390625" style="31" customWidth="1"/>
    <col min="8" max="8" width="50.375" style="30" customWidth="1"/>
    <col min="9" max="9" width="9.625" style="30" customWidth="1"/>
    <col min="10" max="16384" width="9.125" style="30" customWidth="1"/>
  </cols>
  <sheetData>
    <row r="1" spans="1:8" s="16" customFormat="1" ht="21" customHeight="1">
      <c r="A1" s="13" t="s">
        <v>1190</v>
      </c>
      <c r="B1" s="14"/>
      <c r="C1" s="14"/>
      <c r="D1" s="15"/>
      <c r="E1" s="14"/>
      <c r="F1" s="14"/>
      <c r="G1" s="14"/>
      <c r="H1" s="27"/>
    </row>
    <row r="2" spans="1:8" s="16" customFormat="1" ht="14.25" customHeight="1">
      <c r="A2" s="17" t="s">
        <v>15</v>
      </c>
      <c r="B2" s="43" t="str">
        <f>Souhrn!C3</f>
        <v>ČRo Římská 15 - rekonstrukce VZT, klimatizace a vytápění</v>
      </c>
      <c r="C2" s="18"/>
      <c r="D2" s="19"/>
      <c r="E2" s="18" t="s">
        <v>4</v>
      </c>
      <c r="F2" s="14"/>
      <c r="G2" s="14"/>
      <c r="H2" s="18"/>
    </row>
    <row r="3" spans="1:8" s="16" customFormat="1" ht="12" customHeight="1">
      <c r="A3" s="17" t="s">
        <v>67</v>
      </c>
      <c r="B3" s="43" t="s">
        <v>936</v>
      </c>
      <c r="C3" s="18"/>
      <c r="D3" s="19"/>
      <c r="E3" s="18" t="s">
        <v>5</v>
      </c>
      <c r="F3" s="21">
        <v>42747</v>
      </c>
      <c r="G3" s="14"/>
      <c r="H3" s="14"/>
    </row>
    <row r="4" spans="1:8" s="16" customFormat="1" ht="12" customHeight="1">
      <c r="A4" s="44" t="s">
        <v>14</v>
      </c>
      <c r="B4" s="43"/>
      <c r="C4" s="18"/>
      <c r="D4" s="19"/>
      <c r="E4" s="18"/>
      <c r="F4" s="21"/>
      <c r="G4" s="14"/>
      <c r="H4" s="14"/>
    </row>
    <row r="5" spans="1:8" s="16" customFormat="1" ht="7.5" customHeight="1" thickBot="1">
      <c r="A5" s="14"/>
      <c r="B5" s="14"/>
      <c r="C5" s="14"/>
      <c r="D5" s="15"/>
      <c r="E5" s="14"/>
      <c r="F5" s="14"/>
      <c r="G5" s="14"/>
      <c r="H5" s="14"/>
    </row>
    <row r="6" spans="1:8" s="16" customFormat="1" ht="24.75" customHeight="1" thickBot="1">
      <c r="A6" s="42" t="s">
        <v>6</v>
      </c>
      <c r="B6" s="40" t="s">
        <v>13</v>
      </c>
      <c r="C6" s="40" t="s">
        <v>7</v>
      </c>
      <c r="D6" s="40" t="s">
        <v>8</v>
      </c>
      <c r="E6" s="40" t="s">
        <v>9</v>
      </c>
      <c r="F6" s="40" t="s">
        <v>10</v>
      </c>
      <c r="G6" s="41" t="s">
        <v>11</v>
      </c>
      <c r="H6" s="20" t="s">
        <v>1</v>
      </c>
    </row>
    <row r="7" spans="1:8" s="16" customFormat="1" ht="12.75" customHeight="1" thickBot="1">
      <c r="A7" s="39" t="s">
        <v>2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38">
        <v>7</v>
      </c>
      <c r="H7" s="20">
        <v>8</v>
      </c>
    </row>
    <row r="8" spans="1:8" s="16" customFormat="1" ht="6.75" customHeight="1">
      <c r="A8" s="37"/>
      <c r="B8" s="34"/>
      <c r="C8" s="34"/>
      <c r="D8" s="36"/>
      <c r="E8" s="34"/>
      <c r="F8" s="34"/>
      <c r="G8" s="34"/>
      <c r="H8" s="35"/>
    </row>
    <row r="9" spans="1:10" s="192" customFormat="1" ht="21" customHeight="1">
      <c r="A9" s="124"/>
      <c r="B9" s="123"/>
      <c r="C9" s="189" t="s">
        <v>937</v>
      </c>
      <c r="D9" s="125"/>
      <c r="E9" s="126"/>
      <c r="F9" s="190"/>
      <c r="G9" s="109">
        <f>SUBTOTAL(9,G10:G19)</f>
        <v>0</v>
      </c>
      <c r="H9" s="125"/>
      <c r="I9" s="191"/>
      <c r="J9" s="191"/>
    </row>
    <row r="10" spans="1:11" s="16" customFormat="1" ht="22.5">
      <c r="A10" s="45">
        <v>1</v>
      </c>
      <c r="B10" s="46">
        <v>711500001</v>
      </c>
      <c r="C10" s="47" t="s">
        <v>938</v>
      </c>
      <c r="D10" s="48" t="s">
        <v>640</v>
      </c>
      <c r="E10" s="49">
        <v>400</v>
      </c>
      <c r="F10" s="54"/>
      <c r="G10" s="134">
        <f aca="true" t="shared" si="0" ref="G10:G19">ROUND(E10*F10,2)</f>
        <v>0</v>
      </c>
      <c r="H10" s="50"/>
      <c r="K10" s="100"/>
    </row>
    <row r="11" spans="1:8" s="16" customFormat="1" ht="22.5">
      <c r="A11" s="45">
        <f aca="true" t="shared" si="1" ref="A11:A19">A10+1</f>
        <v>2</v>
      </c>
      <c r="B11" s="46">
        <v>711500001</v>
      </c>
      <c r="C11" s="47" t="s">
        <v>939</v>
      </c>
      <c r="D11" s="48" t="s">
        <v>640</v>
      </c>
      <c r="E11" s="49">
        <v>580</v>
      </c>
      <c r="F11" s="54"/>
      <c r="G11" s="134">
        <f t="shared" si="0"/>
        <v>0</v>
      </c>
      <c r="H11" s="50"/>
    </row>
    <row r="12" spans="1:8" s="16" customFormat="1" ht="22.5">
      <c r="A12" s="45">
        <f t="shared" si="1"/>
        <v>3</v>
      </c>
      <c r="B12" s="46">
        <v>711500001</v>
      </c>
      <c r="C12" s="47" t="s">
        <v>940</v>
      </c>
      <c r="D12" s="48" t="s">
        <v>640</v>
      </c>
      <c r="E12" s="49">
        <v>810</v>
      </c>
      <c r="F12" s="54"/>
      <c r="G12" s="134">
        <f t="shared" si="0"/>
        <v>0</v>
      </c>
      <c r="H12" s="50"/>
    </row>
    <row r="13" spans="1:8" s="192" customFormat="1" ht="22.5">
      <c r="A13" s="45">
        <f t="shared" si="1"/>
        <v>4</v>
      </c>
      <c r="B13" s="46">
        <v>711500001</v>
      </c>
      <c r="C13" s="47" t="s">
        <v>941</v>
      </c>
      <c r="D13" s="48" t="s">
        <v>640</v>
      </c>
      <c r="E13" s="49">
        <v>570</v>
      </c>
      <c r="F13" s="54"/>
      <c r="G13" s="134">
        <f t="shared" si="0"/>
        <v>0</v>
      </c>
      <c r="H13" s="50"/>
    </row>
    <row r="14" spans="1:8" s="192" customFormat="1" ht="22.5">
      <c r="A14" s="45">
        <f t="shared" si="1"/>
        <v>5</v>
      </c>
      <c r="B14" s="46">
        <v>711500001</v>
      </c>
      <c r="C14" s="47" t="s">
        <v>942</v>
      </c>
      <c r="D14" s="48" t="s">
        <v>640</v>
      </c>
      <c r="E14" s="49">
        <v>70</v>
      </c>
      <c r="F14" s="54"/>
      <c r="G14" s="134">
        <f t="shared" si="0"/>
        <v>0</v>
      </c>
      <c r="H14" s="50"/>
    </row>
    <row r="15" spans="1:8" s="192" customFormat="1" ht="22.5">
      <c r="A15" s="45">
        <f t="shared" si="1"/>
        <v>6</v>
      </c>
      <c r="B15" s="46">
        <v>711500001</v>
      </c>
      <c r="C15" s="47" t="s">
        <v>943</v>
      </c>
      <c r="D15" s="48" t="s">
        <v>640</v>
      </c>
      <c r="E15" s="49">
        <v>36</v>
      </c>
      <c r="F15" s="54"/>
      <c r="G15" s="134">
        <f t="shared" si="0"/>
        <v>0</v>
      </c>
      <c r="H15" s="50"/>
    </row>
    <row r="16" spans="1:8" s="192" customFormat="1" ht="22.5">
      <c r="A16" s="45">
        <f t="shared" si="1"/>
        <v>7</v>
      </c>
      <c r="B16" s="46">
        <v>711500001</v>
      </c>
      <c r="C16" s="47" t="s">
        <v>944</v>
      </c>
      <c r="D16" s="48" t="s">
        <v>640</v>
      </c>
      <c r="E16" s="49">
        <v>70</v>
      </c>
      <c r="F16" s="54"/>
      <c r="G16" s="134">
        <f t="shared" si="0"/>
        <v>0</v>
      </c>
      <c r="H16" s="50"/>
    </row>
    <row r="17" spans="1:8" s="192" customFormat="1" ht="22.5">
      <c r="A17" s="45">
        <f t="shared" si="1"/>
        <v>8</v>
      </c>
      <c r="B17" s="46">
        <v>711500001</v>
      </c>
      <c r="C17" s="47" t="s">
        <v>945</v>
      </c>
      <c r="D17" s="48" t="s">
        <v>640</v>
      </c>
      <c r="E17" s="49">
        <v>8</v>
      </c>
      <c r="F17" s="54"/>
      <c r="G17" s="134">
        <f t="shared" si="0"/>
        <v>0</v>
      </c>
      <c r="H17" s="50"/>
    </row>
    <row r="18" spans="1:8" s="192" customFormat="1" ht="22.5">
      <c r="A18" s="45">
        <f t="shared" si="1"/>
        <v>9</v>
      </c>
      <c r="B18" s="46">
        <v>711500001</v>
      </c>
      <c r="C18" s="47" t="s">
        <v>946</v>
      </c>
      <c r="D18" s="48" t="s">
        <v>640</v>
      </c>
      <c r="E18" s="49">
        <v>10</v>
      </c>
      <c r="F18" s="54"/>
      <c r="G18" s="134">
        <f t="shared" si="0"/>
        <v>0</v>
      </c>
      <c r="H18" s="50"/>
    </row>
    <row r="19" spans="1:8" s="192" customFormat="1" ht="22.5">
      <c r="A19" s="45">
        <f t="shared" si="1"/>
        <v>10</v>
      </c>
      <c r="B19" s="46">
        <v>711500001</v>
      </c>
      <c r="C19" s="47" t="s">
        <v>947</v>
      </c>
      <c r="D19" s="48" t="s">
        <v>38</v>
      </c>
      <c r="E19" s="49">
        <v>3</v>
      </c>
      <c r="F19" s="54"/>
      <c r="G19" s="134">
        <f t="shared" si="0"/>
        <v>0</v>
      </c>
      <c r="H19" s="50"/>
    </row>
    <row r="20" spans="1:8" s="192" customFormat="1" ht="12.75">
      <c r="A20" s="124"/>
      <c r="B20" s="123"/>
      <c r="C20" s="189" t="s">
        <v>948</v>
      </c>
      <c r="D20" s="125"/>
      <c r="E20" s="126"/>
      <c r="F20" s="190"/>
      <c r="G20" s="109">
        <f>SUBTOTAL(9,G21:G38)</f>
        <v>0</v>
      </c>
      <c r="H20" s="125"/>
    </row>
    <row r="21" spans="1:8" s="192" customFormat="1" ht="12.75">
      <c r="A21" s="45">
        <f>A19+1</f>
        <v>11</v>
      </c>
      <c r="B21" s="46">
        <v>733000001</v>
      </c>
      <c r="C21" s="47" t="s">
        <v>949</v>
      </c>
      <c r="D21" s="48" t="s">
        <v>640</v>
      </c>
      <c r="E21" s="49">
        <v>600</v>
      </c>
      <c r="F21" s="54"/>
      <c r="G21" s="134">
        <f aca="true" t="shared" si="2" ref="G21:G38">ROUND(E21*F21,2)</f>
        <v>0</v>
      </c>
      <c r="H21" s="50"/>
    </row>
    <row r="22" spans="1:8" s="192" customFormat="1" ht="12.75">
      <c r="A22" s="45">
        <f aca="true" t="shared" si="3" ref="A22:A38">A21+1</f>
        <v>12</v>
      </c>
      <c r="B22" s="46">
        <v>733000001</v>
      </c>
      <c r="C22" s="47" t="s">
        <v>950</v>
      </c>
      <c r="D22" s="48" t="s">
        <v>640</v>
      </c>
      <c r="E22" s="49">
        <v>580</v>
      </c>
      <c r="F22" s="54"/>
      <c r="G22" s="134">
        <f t="shared" si="2"/>
        <v>0</v>
      </c>
      <c r="H22" s="50"/>
    </row>
    <row r="23" spans="1:8" s="192" customFormat="1" ht="12.75">
      <c r="A23" s="45">
        <f t="shared" si="3"/>
        <v>13</v>
      </c>
      <c r="B23" s="46">
        <v>733000001</v>
      </c>
      <c r="C23" s="47" t="s">
        <v>951</v>
      </c>
      <c r="D23" s="48" t="s">
        <v>640</v>
      </c>
      <c r="E23" s="49">
        <v>810</v>
      </c>
      <c r="F23" s="54"/>
      <c r="G23" s="134">
        <f t="shared" si="2"/>
        <v>0</v>
      </c>
      <c r="H23" s="50"/>
    </row>
    <row r="24" spans="1:8" s="192" customFormat="1" ht="12.75">
      <c r="A24" s="45">
        <f t="shared" si="3"/>
        <v>14</v>
      </c>
      <c r="B24" s="46">
        <v>733000001</v>
      </c>
      <c r="C24" s="47" t="s">
        <v>952</v>
      </c>
      <c r="D24" s="48" t="s">
        <v>640</v>
      </c>
      <c r="E24" s="49">
        <v>570</v>
      </c>
      <c r="F24" s="54"/>
      <c r="G24" s="134">
        <f t="shared" si="2"/>
        <v>0</v>
      </c>
      <c r="H24" s="50"/>
    </row>
    <row r="25" spans="1:8" s="192" customFormat="1" ht="22.5">
      <c r="A25" s="45">
        <f t="shared" si="3"/>
        <v>15</v>
      </c>
      <c r="B25" s="46">
        <v>733000001</v>
      </c>
      <c r="C25" s="47" t="s">
        <v>953</v>
      </c>
      <c r="D25" s="48" t="s">
        <v>640</v>
      </c>
      <c r="E25" s="49">
        <v>70</v>
      </c>
      <c r="F25" s="54"/>
      <c r="G25" s="134">
        <f t="shared" si="2"/>
        <v>0</v>
      </c>
      <c r="H25" s="50"/>
    </row>
    <row r="26" spans="1:8" s="192" customFormat="1" ht="22.5">
      <c r="A26" s="45">
        <f t="shared" si="3"/>
        <v>16</v>
      </c>
      <c r="B26" s="46">
        <v>733000001</v>
      </c>
      <c r="C26" s="47" t="s">
        <v>954</v>
      </c>
      <c r="D26" s="48" t="s">
        <v>640</v>
      </c>
      <c r="E26" s="49">
        <v>36</v>
      </c>
      <c r="F26" s="54"/>
      <c r="G26" s="134">
        <f t="shared" si="2"/>
        <v>0</v>
      </c>
      <c r="H26" s="50"/>
    </row>
    <row r="27" spans="1:8" s="192" customFormat="1" ht="22.5">
      <c r="A27" s="45">
        <f t="shared" si="3"/>
        <v>17</v>
      </c>
      <c r="B27" s="46">
        <v>733000001</v>
      </c>
      <c r="C27" s="47" t="s">
        <v>955</v>
      </c>
      <c r="D27" s="48" t="s">
        <v>640</v>
      </c>
      <c r="E27" s="49">
        <v>70</v>
      </c>
      <c r="F27" s="54"/>
      <c r="G27" s="134">
        <f t="shared" si="2"/>
        <v>0</v>
      </c>
      <c r="H27" s="50"/>
    </row>
    <row r="28" spans="1:8" s="192" customFormat="1" ht="22.5">
      <c r="A28" s="45">
        <f t="shared" si="3"/>
        <v>18</v>
      </c>
      <c r="B28" s="46">
        <v>733000001</v>
      </c>
      <c r="C28" s="47" t="s">
        <v>956</v>
      </c>
      <c r="D28" s="48" t="s">
        <v>640</v>
      </c>
      <c r="E28" s="49">
        <v>8</v>
      </c>
      <c r="F28" s="54"/>
      <c r="G28" s="134">
        <f t="shared" si="2"/>
        <v>0</v>
      </c>
      <c r="H28" s="50"/>
    </row>
    <row r="29" spans="1:8" s="192" customFormat="1" ht="22.5">
      <c r="A29" s="45">
        <f t="shared" si="3"/>
        <v>19</v>
      </c>
      <c r="B29" s="46">
        <v>733000001</v>
      </c>
      <c r="C29" s="47" t="s">
        <v>957</v>
      </c>
      <c r="D29" s="48" t="s">
        <v>640</v>
      </c>
      <c r="E29" s="49">
        <v>10</v>
      </c>
      <c r="F29" s="54"/>
      <c r="G29" s="134">
        <f t="shared" si="2"/>
        <v>0</v>
      </c>
      <c r="H29" s="50"/>
    </row>
    <row r="30" spans="1:8" s="192" customFormat="1" ht="12.75">
      <c r="A30" s="45">
        <f t="shared" si="3"/>
        <v>20</v>
      </c>
      <c r="B30" s="46">
        <v>733000001</v>
      </c>
      <c r="C30" s="47" t="s">
        <v>958</v>
      </c>
      <c r="D30" s="48" t="s">
        <v>640</v>
      </c>
      <c r="E30" s="49">
        <v>2630</v>
      </c>
      <c r="F30" s="54"/>
      <c r="G30" s="134">
        <f t="shared" si="2"/>
        <v>0</v>
      </c>
      <c r="H30" s="50"/>
    </row>
    <row r="31" spans="1:8" s="192" customFormat="1" ht="12.75">
      <c r="A31" s="45">
        <f t="shared" si="3"/>
        <v>21</v>
      </c>
      <c r="B31" s="46">
        <v>733000001</v>
      </c>
      <c r="C31" s="47" t="s">
        <v>959</v>
      </c>
      <c r="D31" s="48" t="s">
        <v>640</v>
      </c>
      <c r="E31" s="49">
        <v>106</v>
      </c>
      <c r="F31" s="54"/>
      <c r="G31" s="134">
        <f t="shared" si="2"/>
        <v>0</v>
      </c>
      <c r="H31" s="50"/>
    </row>
    <row r="32" spans="1:8" s="192" customFormat="1" ht="12.75">
      <c r="A32" s="45">
        <f t="shared" si="3"/>
        <v>22</v>
      </c>
      <c r="B32" s="46">
        <v>733000001</v>
      </c>
      <c r="C32" s="47" t="s">
        <v>960</v>
      </c>
      <c r="D32" s="48" t="s">
        <v>640</v>
      </c>
      <c r="E32" s="49">
        <v>8</v>
      </c>
      <c r="F32" s="54"/>
      <c r="G32" s="134">
        <f t="shared" si="2"/>
        <v>0</v>
      </c>
      <c r="H32" s="50"/>
    </row>
    <row r="33" spans="1:8" s="192" customFormat="1" ht="22.5">
      <c r="A33" s="45">
        <f t="shared" si="3"/>
        <v>23</v>
      </c>
      <c r="B33" s="46">
        <v>733000001</v>
      </c>
      <c r="C33" s="47" t="s">
        <v>961</v>
      </c>
      <c r="D33" s="48" t="s">
        <v>640</v>
      </c>
      <c r="E33" s="49">
        <v>10</v>
      </c>
      <c r="F33" s="54"/>
      <c r="G33" s="134">
        <f t="shared" si="2"/>
        <v>0</v>
      </c>
      <c r="H33" s="50"/>
    </row>
    <row r="34" spans="1:8" s="192" customFormat="1" ht="12.75">
      <c r="A34" s="45">
        <f t="shared" si="3"/>
        <v>24</v>
      </c>
      <c r="B34" s="46">
        <v>733000001</v>
      </c>
      <c r="C34" s="47" t="s">
        <v>962</v>
      </c>
      <c r="D34" s="48" t="s">
        <v>640</v>
      </c>
      <c r="E34" s="49">
        <v>8</v>
      </c>
      <c r="F34" s="54"/>
      <c r="G34" s="134">
        <f t="shared" si="2"/>
        <v>0</v>
      </c>
      <c r="H34" s="50"/>
    </row>
    <row r="35" spans="1:8" s="192" customFormat="1" ht="12.75">
      <c r="A35" s="45">
        <f t="shared" si="3"/>
        <v>25</v>
      </c>
      <c r="B35" s="46">
        <v>733000001</v>
      </c>
      <c r="C35" s="47" t="s">
        <v>963</v>
      </c>
      <c r="D35" s="48" t="s">
        <v>640</v>
      </c>
      <c r="E35" s="49">
        <v>10</v>
      </c>
      <c r="F35" s="54"/>
      <c r="G35" s="134">
        <f t="shared" si="2"/>
        <v>0</v>
      </c>
      <c r="H35" s="50"/>
    </row>
    <row r="36" spans="1:8" s="192" customFormat="1" ht="12.75">
      <c r="A36" s="45">
        <f t="shared" si="3"/>
        <v>26</v>
      </c>
      <c r="B36" s="46">
        <v>733000001</v>
      </c>
      <c r="C36" s="47" t="s">
        <v>964</v>
      </c>
      <c r="D36" s="48" t="s">
        <v>58</v>
      </c>
      <c r="E36" s="49">
        <v>0.034</v>
      </c>
      <c r="F36" s="54"/>
      <c r="G36" s="134">
        <f t="shared" si="2"/>
        <v>0</v>
      </c>
      <c r="H36" s="50"/>
    </row>
    <row r="37" spans="1:8" s="192" customFormat="1" ht="12.75">
      <c r="A37" s="45">
        <f t="shared" si="3"/>
        <v>27</v>
      </c>
      <c r="B37" s="46">
        <v>733000001</v>
      </c>
      <c r="C37" s="47" t="s">
        <v>965</v>
      </c>
      <c r="D37" s="48" t="s">
        <v>640</v>
      </c>
      <c r="E37" s="49">
        <v>2736</v>
      </c>
      <c r="F37" s="54"/>
      <c r="G37" s="134">
        <f t="shared" si="2"/>
        <v>0</v>
      </c>
      <c r="H37" s="50"/>
    </row>
    <row r="38" spans="1:8" s="192" customFormat="1" ht="12.75">
      <c r="A38" s="45">
        <f t="shared" si="3"/>
        <v>28</v>
      </c>
      <c r="B38" s="46">
        <v>733000001</v>
      </c>
      <c r="C38" s="47" t="s">
        <v>966</v>
      </c>
      <c r="D38" s="48" t="s">
        <v>640</v>
      </c>
      <c r="E38" s="49">
        <v>18</v>
      </c>
      <c r="F38" s="54"/>
      <c r="G38" s="134">
        <f t="shared" si="2"/>
        <v>0</v>
      </c>
      <c r="H38" s="50"/>
    </row>
    <row r="39" spans="1:8" s="192" customFormat="1" ht="12.75">
      <c r="A39" s="124"/>
      <c r="B39" s="123"/>
      <c r="C39" s="189" t="s">
        <v>967</v>
      </c>
      <c r="D39" s="125"/>
      <c r="E39" s="126"/>
      <c r="F39" s="190"/>
      <c r="G39" s="109">
        <f>SUBTOTAL(9,G40:G69)</f>
        <v>0</v>
      </c>
      <c r="H39" s="125"/>
    </row>
    <row r="40" spans="1:8" s="192" customFormat="1" ht="12.75">
      <c r="A40" s="45">
        <f>A38+1</f>
        <v>29</v>
      </c>
      <c r="B40" s="46">
        <v>734000001</v>
      </c>
      <c r="C40" s="47" t="s">
        <v>968</v>
      </c>
      <c r="D40" s="48" t="s">
        <v>671</v>
      </c>
      <c r="E40" s="49">
        <v>659</v>
      </c>
      <c r="F40" s="54"/>
      <c r="G40" s="134">
        <f aca="true" t="shared" si="4" ref="G40:G69">ROUND(E40*F40,2)</f>
        <v>0</v>
      </c>
      <c r="H40" s="50"/>
    </row>
    <row r="41" spans="1:8" s="192" customFormat="1" ht="12.75">
      <c r="A41" s="45">
        <f>A40+1</f>
        <v>30</v>
      </c>
      <c r="B41" s="46">
        <v>734000002</v>
      </c>
      <c r="C41" s="47" t="s">
        <v>969</v>
      </c>
      <c r="D41" s="48" t="s">
        <v>671</v>
      </c>
      <c r="E41" s="49">
        <v>4</v>
      </c>
      <c r="F41" s="54"/>
      <c r="G41" s="134">
        <f t="shared" si="4"/>
        <v>0</v>
      </c>
      <c r="H41" s="50"/>
    </row>
    <row r="42" spans="1:8" s="192" customFormat="1" ht="12.75">
      <c r="A42" s="45">
        <f aca="true" t="shared" si="5" ref="A42:A69">A41+1</f>
        <v>31</v>
      </c>
      <c r="B42" s="46">
        <v>734000003</v>
      </c>
      <c r="C42" s="47" t="s">
        <v>970</v>
      </c>
      <c r="D42" s="48" t="s">
        <v>671</v>
      </c>
      <c r="E42" s="49">
        <v>4</v>
      </c>
      <c r="F42" s="54"/>
      <c r="G42" s="134">
        <f t="shared" si="4"/>
        <v>0</v>
      </c>
      <c r="H42" s="50"/>
    </row>
    <row r="43" spans="1:8" s="192" customFormat="1" ht="12.75">
      <c r="A43" s="45">
        <f t="shared" si="5"/>
        <v>32</v>
      </c>
      <c r="B43" s="46">
        <v>734000004</v>
      </c>
      <c r="C43" s="47" t="s">
        <v>971</v>
      </c>
      <c r="D43" s="48" t="s">
        <v>671</v>
      </c>
      <c r="E43" s="49">
        <v>20</v>
      </c>
      <c r="F43" s="54"/>
      <c r="G43" s="134">
        <f t="shared" si="4"/>
        <v>0</v>
      </c>
      <c r="H43" s="50"/>
    </row>
    <row r="44" spans="1:8" s="192" customFormat="1" ht="12.75">
      <c r="A44" s="45">
        <f t="shared" si="5"/>
        <v>33</v>
      </c>
      <c r="B44" s="46">
        <v>734000005</v>
      </c>
      <c r="C44" s="47" t="s">
        <v>972</v>
      </c>
      <c r="D44" s="48" t="s">
        <v>671</v>
      </c>
      <c r="E44" s="49">
        <v>20</v>
      </c>
      <c r="F44" s="54"/>
      <c r="G44" s="134">
        <f t="shared" si="4"/>
        <v>0</v>
      </c>
      <c r="H44" s="50"/>
    </row>
    <row r="45" spans="1:8" s="192" customFormat="1" ht="12.75">
      <c r="A45" s="45">
        <f t="shared" si="5"/>
        <v>34</v>
      </c>
      <c r="B45" s="46">
        <v>734000006</v>
      </c>
      <c r="C45" s="47" t="s">
        <v>973</v>
      </c>
      <c r="D45" s="48" t="s">
        <v>671</v>
      </c>
      <c r="E45" s="49">
        <v>23</v>
      </c>
      <c r="F45" s="54"/>
      <c r="G45" s="134">
        <f t="shared" si="4"/>
        <v>0</v>
      </c>
      <c r="H45" s="50"/>
    </row>
    <row r="46" spans="1:8" s="192" customFormat="1" ht="12.75">
      <c r="A46" s="45">
        <f t="shared" si="5"/>
        <v>35</v>
      </c>
      <c r="B46" s="46">
        <v>734000007</v>
      </c>
      <c r="C46" s="47" t="s">
        <v>974</v>
      </c>
      <c r="D46" s="48" t="s">
        <v>671</v>
      </c>
      <c r="E46" s="49">
        <v>5</v>
      </c>
      <c r="F46" s="54"/>
      <c r="G46" s="134">
        <f t="shared" si="4"/>
        <v>0</v>
      </c>
      <c r="H46" s="50"/>
    </row>
    <row r="47" spans="1:8" s="192" customFormat="1" ht="12.75">
      <c r="A47" s="45">
        <f t="shared" si="5"/>
        <v>36</v>
      </c>
      <c r="B47" s="46">
        <v>734000008</v>
      </c>
      <c r="C47" s="47" t="s">
        <v>975</v>
      </c>
      <c r="D47" s="48" t="s">
        <v>671</v>
      </c>
      <c r="E47" s="49">
        <v>6</v>
      </c>
      <c r="F47" s="54"/>
      <c r="G47" s="134">
        <f t="shared" si="4"/>
        <v>0</v>
      </c>
      <c r="H47" s="50"/>
    </row>
    <row r="48" spans="1:8" s="192" customFormat="1" ht="12.75">
      <c r="A48" s="45">
        <f t="shared" si="5"/>
        <v>37</v>
      </c>
      <c r="B48" s="46">
        <v>734000009</v>
      </c>
      <c r="C48" s="47" t="s">
        <v>976</v>
      </c>
      <c r="D48" s="48" t="s">
        <v>671</v>
      </c>
      <c r="E48" s="49">
        <v>10</v>
      </c>
      <c r="F48" s="54"/>
      <c r="G48" s="134">
        <f t="shared" si="4"/>
        <v>0</v>
      </c>
      <c r="H48" s="50"/>
    </row>
    <row r="49" spans="1:8" s="192" customFormat="1" ht="12.75">
      <c r="A49" s="45">
        <f t="shared" si="5"/>
        <v>38</v>
      </c>
      <c r="B49" s="46">
        <v>734000010</v>
      </c>
      <c r="C49" s="47" t="s">
        <v>977</v>
      </c>
      <c r="D49" s="48" t="s">
        <v>671</v>
      </c>
      <c r="E49" s="49">
        <v>1</v>
      </c>
      <c r="F49" s="54"/>
      <c r="G49" s="134">
        <f t="shared" si="4"/>
        <v>0</v>
      </c>
      <c r="H49" s="50"/>
    </row>
    <row r="50" spans="1:8" s="192" customFormat="1" ht="12.75">
      <c r="A50" s="45">
        <f t="shared" si="5"/>
        <v>39</v>
      </c>
      <c r="B50" s="46">
        <v>734000011</v>
      </c>
      <c r="C50" s="47" t="s">
        <v>978</v>
      </c>
      <c r="D50" s="48" t="s">
        <v>671</v>
      </c>
      <c r="E50" s="49">
        <v>4</v>
      </c>
      <c r="F50" s="54"/>
      <c r="G50" s="134">
        <f t="shared" si="4"/>
        <v>0</v>
      </c>
      <c r="H50" s="50"/>
    </row>
    <row r="51" spans="1:8" s="192" customFormat="1" ht="12.75">
      <c r="A51" s="45">
        <f t="shared" si="5"/>
        <v>40</v>
      </c>
      <c r="B51" s="46">
        <v>734000012</v>
      </c>
      <c r="C51" s="47" t="s">
        <v>979</v>
      </c>
      <c r="D51" s="48" t="s">
        <v>671</v>
      </c>
      <c r="E51" s="49">
        <v>69</v>
      </c>
      <c r="F51" s="54"/>
      <c r="G51" s="134">
        <f t="shared" si="4"/>
        <v>0</v>
      </c>
      <c r="H51" s="50"/>
    </row>
    <row r="52" spans="1:8" s="192" customFormat="1" ht="12.75">
      <c r="A52" s="45">
        <f t="shared" si="5"/>
        <v>41</v>
      </c>
      <c r="B52" s="46">
        <v>734000013</v>
      </c>
      <c r="C52" s="47" t="s">
        <v>980</v>
      </c>
      <c r="D52" s="48" t="s">
        <v>671</v>
      </c>
      <c r="E52" s="49">
        <v>1</v>
      </c>
      <c r="F52" s="54"/>
      <c r="G52" s="134">
        <f t="shared" si="4"/>
        <v>0</v>
      </c>
      <c r="H52" s="50"/>
    </row>
    <row r="53" spans="1:8" s="192" customFormat="1" ht="12.75">
      <c r="A53" s="45">
        <f t="shared" si="5"/>
        <v>42</v>
      </c>
      <c r="B53" s="46">
        <v>734000014</v>
      </c>
      <c r="C53" s="47" t="s">
        <v>981</v>
      </c>
      <c r="D53" s="48" t="s">
        <v>671</v>
      </c>
      <c r="E53" s="49">
        <v>1</v>
      </c>
      <c r="F53" s="54"/>
      <c r="G53" s="134">
        <f t="shared" si="4"/>
        <v>0</v>
      </c>
      <c r="H53" s="50"/>
    </row>
    <row r="54" spans="1:8" s="192" customFormat="1" ht="12.75">
      <c r="A54" s="45">
        <f t="shared" si="5"/>
        <v>43</v>
      </c>
      <c r="B54" s="46">
        <v>734000015</v>
      </c>
      <c r="C54" s="47" t="s">
        <v>982</v>
      </c>
      <c r="D54" s="48" t="s">
        <v>671</v>
      </c>
      <c r="E54" s="49">
        <v>2</v>
      </c>
      <c r="F54" s="54"/>
      <c r="G54" s="134">
        <f t="shared" si="4"/>
        <v>0</v>
      </c>
      <c r="H54" s="50"/>
    </row>
    <row r="55" spans="1:8" s="192" customFormat="1" ht="12.75">
      <c r="A55" s="45">
        <f t="shared" si="5"/>
        <v>44</v>
      </c>
      <c r="B55" s="46">
        <v>734000016</v>
      </c>
      <c r="C55" s="47" t="s">
        <v>983</v>
      </c>
      <c r="D55" s="48" t="s">
        <v>671</v>
      </c>
      <c r="E55" s="49">
        <v>1</v>
      </c>
      <c r="F55" s="54"/>
      <c r="G55" s="134">
        <f t="shared" si="4"/>
        <v>0</v>
      </c>
      <c r="H55" s="50"/>
    </row>
    <row r="56" spans="1:8" s="192" customFormat="1" ht="12.75">
      <c r="A56" s="45">
        <f t="shared" si="5"/>
        <v>45</v>
      </c>
      <c r="B56" s="46">
        <v>734000017</v>
      </c>
      <c r="C56" s="47" t="s">
        <v>984</v>
      </c>
      <c r="D56" s="48" t="s">
        <v>671</v>
      </c>
      <c r="E56" s="49">
        <v>1</v>
      </c>
      <c r="F56" s="54"/>
      <c r="G56" s="134">
        <f t="shared" si="4"/>
        <v>0</v>
      </c>
      <c r="H56" s="50"/>
    </row>
    <row r="57" spans="1:8" s="192" customFormat="1" ht="12.75">
      <c r="A57" s="45">
        <f t="shared" si="5"/>
        <v>46</v>
      </c>
      <c r="B57" s="46">
        <v>734000018</v>
      </c>
      <c r="C57" s="47" t="s">
        <v>985</v>
      </c>
      <c r="D57" s="48" t="s">
        <v>671</v>
      </c>
      <c r="E57" s="49">
        <v>1</v>
      </c>
      <c r="F57" s="54"/>
      <c r="G57" s="134">
        <f t="shared" si="4"/>
        <v>0</v>
      </c>
      <c r="H57" s="50"/>
    </row>
    <row r="58" spans="1:8" s="192" customFormat="1" ht="12.75">
      <c r="A58" s="45">
        <f t="shared" si="5"/>
        <v>47</v>
      </c>
      <c r="B58" s="46">
        <v>734000019</v>
      </c>
      <c r="C58" s="47" t="s">
        <v>986</v>
      </c>
      <c r="D58" s="48" t="s">
        <v>671</v>
      </c>
      <c r="E58" s="49">
        <v>2</v>
      </c>
      <c r="F58" s="54"/>
      <c r="G58" s="134">
        <f t="shared" si="4"/>
        <v>0</v>
      </c>
      <c r="H58" s="50"/>
    </row>
    <row r="59" spans="1:8" s="192" customFormat="1" ht="22.5">
      <c r="A59" s="45">
        <f t="shared" si="5"/>
        <v>48</v>
      </c>
      <c r="B59" s="46">
        <v>734000020</v>
      </c>
      <c r="C59" s="47" t="s">
        <v>987</v>
      </c>
      <c r="D59" s="48" t="s">
        <v>671</v>
      </c>
      <c r="E59" s="49">
        <v>10</v>
      </c>
      <c r="F59" s="54"/>
      <c r="G59" s="134">
        <f t="shared" si="4"/>
        <v>0</v>
      </c>
      <c r="H59" s="50"/>
    </row>
    <row r="60" spans="1:8" s="192" customFormat="1" ht="22.5">
      <c r="A60" s="45">
        <f t="shared" si="5"/>
        <v>49</v>
      </c>
      <c r="B60" s="46">
        <v>734000021</v>
      </c>
      <c r="C60" s="47" t="s">
        <v>988</v>
      </c>
      <c r="D60" s="48" t="s">
        <v>671</v>
      </c>
      <c r="E60" s="49">
        <v>1</v>
      </c>
      <c r="F60" s="54"/>
      <c r="G60" s="134">
        <f t="shared" si="4"/>
        <v>0</v>
      </c>
      <c r="H60" s="50"/>
    </row>
    <row r="61" spans="1:8" s="192" customFormat="1" ht="22.5">
      <c r="A61" s="45">
        <f t="shared" si="5"/>
        <v>50</v>
      </c>
      <c r="B61" s="46">
        <v>734000022</v>
      </c>
      <c r="C61" s="47" t="s">
        <v>989</v>
      </c>
      <c r="D61" s="48" t="s">
        <v>671</v>
      </c>
      <c r="E61" s="49">
        <v>1</v>
      </c>
      <c r="F61" s="54"/>
      <c r="G61" s="134">
        <f t="shared" si="4"/>
        <v>0</v>
      </c>
      <c r="H61" s="50"/>
    </row>
    <row r="62" spans="1:8" s="192" customFormat="1" ht="22.5">
      <c r="A62" s="45">
        <f t="shared" si="5"/>
        <v>51</v>
      </c>
      <c r="B62" s="46">
        <v>734000023</v>
      </c>
      <c r="C62" s="47" t="s">
        <v>990</v>
      </c>
      <c r="D62" s="48" t="s">
        <v>671</v>
      </c>
      <c r="E62" s="49">
        <v>2</v>
      </c>
      <c r="F62" s="54"/>
      <c r="G62" s="134">
        <f t="shared" si="4"/>
        <v>0</v>
      </c>
      <c r="H62" s="50"/>
    </row>
    <row r="63" spans="1:8" s="192" customFormat="1" ht="33.75">
      <c r="A63" s="45">
        <f t="shared" si="5"/>
        <v>52</v>
      </c>
      <c r="B63" s="46">
        <v>734000024</v>
      </c>
      <c r="C63" s="47" t="s">
        <v>991</v>
      </c>
      <c r="D63" s="48" t="s">
        <v>671</v>
      </c>
      <c r="E63" s="49">
        <v>6</v>
      </c>
      <c r="F63" s="54"/>
      <c r="G63" s="134">
        <f t="shared" si="4"/>
        <v>0</v>
      </c>
      <c r="H63" s="50"/>
    </row>
    <row r="64" spans="1:8" s="192" customFormat="1" ht="33.75">
      <c r="A64" s="45">
        <f t="shared" si="5"/>
        <v>53</v>
      </c>
      <c r="B64" s="46">
        <v>734000025</v>
      </c>
      <c r="C64" s="47" t="s">
        <v>992</v>
      </c>
      <c r="D64" s="48" t="s">
        <v>671</v>
      </c>
      <c r="E64" s="49">
        <v>17</v>
      </c>
      <c r="F64" s="54"/>
      <c r="G64" s="134">
        <f t="shared" si="4"/>
        <v>0</v>
      </c>
      <c r="H64" s="50"/>
    </row>
    <row r="65" spans="1:8" s="192" customFormat="1" ht="12.75">
      <c r="A65" s="45">
        <f t="shared" si="5"/>
        <v>54</v>
      </c>
      <c r="B65" s="46">
        <v>734000026</v>
      </c>
      <c r="C65" s="47" t="s">
        <v>993</v>
      </c>
      <c r="D65" s="48" t="s">
        <v>671</v>
      </c>
      <c r="E65" s="49">
        <v>20</v>
      </c>
      <c r="F65" s="54"/>
      <c r="G65" s="134">
        <f t="shared" si="4"/>
        <v>0</v>
      </c>
      <c r="H65" s="50"/>
    </row>
    <row r="66" spans="1:8" s="192" customFormat="1" ht="22.5">
      <c r="A66" s="45">
        <f t="shared" si="5"/>
        <v>55</v>
      </c>
      <c r="B66" s="46">
        <v>734000027</v>
      </c>
      <c r="C66" s="47" t="s">
        <v>994</v>
      </c>
      <c r="D66" s="48" t="s">
        <v>671</v>
      </c>
      <c r="E66" s="49">
        <v>191</v>
      </c>
      <c r="F66" s="54"/>
      <c r="G66" s="134">
        <f t="shared" si="4"/>
        <v>0</v>
      </c>
      <c r="H66" s="50"/>
    </row>
    <row r="67" spans="1:8" s="192" customFormat="1" ht="22.5">
      <c r="A67" s="45">
        <f t="shared" si="5"/>
        <v>56</v>
      </c>
      <c r="B67" s="46">
        <v>734000028</v>
      </c>
      <c r="C67" s="47" t="s">
        <v>995</v>
      </c>
      <c r="D67" s="48" t="s">
        <v>671</v>
      </c>
      <c r="E67" s="49">
        <v>10</v>
      </c>
      <c r="F67" s="54"/>
      <c r="G67" s="134">
        <f t="shared" si="4"/>
        <v>0</v>
      </c>
      <c r="H67" s="50"/>
    </row>
    <row r="68" spans="1:8" s="192" customFormat="1" ht="12.75">
      <c r="A68" s="45">
        <f t="shared" si="5"/>
        <v>57</v>
      </c>
      <c r="B68" s="46">
        <v>734000029</v>
      </c>
      <c r="C68" s="47" t="s">
        <v>996</v>
      </c>
      <c r="D68" s="48" t="s">
        <v>671</v>
      </c>
      <c r="E68" s="49">
        <v>22</v>
      </c>
      <c r="F68" s="54"/>
      <c r="G68" s="134">
        <f t="shared" si="4"/>
        <v>0</v>
      </c>
      <c r="H68" s="50"/>
    </row>
    <row r="69" spans="1:8" s="192" customFormat="1" ht="22.5">
      <c r="A69" s="45">
        <f t="shared" si="5"/>
        <v>58</v>
      </c>
      <c r="B69" s="46">
        <v>734000030</v>
      </c>
      <c r="C69" s="47" t="s">
        <v>997</v>
      </c>
      <c r="D69" s="48" t="s">
        <v>671</v>
      </c>
      <c r="E69" s="49">
        <v>10</v>
      </c>
      <c r="F69" s="54"/>
      <c r="G69" s="134">
        <f t="shared" si="4"/>
        <v>0</v>
      </c>
      <c r="H69" s="50"/>
    </row>
    <row r="70" spans="1:8" s="192" customFormat="1" ht="12.75">
      <c r="A70" s="124"/>
      <c r="B70" s="123"/>
      <c r="C70" s="189" t="s">
        <v>998</v>
      </c>
      <c r="D70" s="125"/>
      <c r="E70" s="126"/>
      <c r="F70" s="190"/>
      <c r="G70" s="109">
        <f>SUBTOTAL(9,G71:G80)</f>
        <v>0</v>
      </c>
      <c r="H70" s="125"/>
    </row>
    <row r="71" spans="1:8" s="192" customFormat="1" ht="22.5">
      <c r="A71" s="45">
        <f>A69+1</f>
        <v>59</v>
      </c>
      <c r="B71" s="46">
        <v>735000001</v>
      </c>
      <c r="C71" s="47" t="s">
        <v>999</v>
      </c>
      <c r="D71" s="48" t="s">
        <v>671</v>
      </c>
      <c r="E71" s="49">
        <v>3</v>
      </c>
      <c r="F71" s="54"/>
      <c r="G71" s="134">
        <f aca="true" t="shared" si="6" ref="G71:G80">ROUND(E71*F71,2)</f>
        <v>0</v>
      </c>
      <c r="H71" s="50"/>
    </row>
    <row r="72" spans="1:8" s="192" customFormat="1" ht="22.5">
      <c r="A72" s="45">
        <f>A71+1</f>
        <v>60</v>
      </c>
      <c r="B72" s="46">
        <v>735000001</v>
      </c>
      <c r="C72" s="47" t="s">
        <v>1000</v>
      </c>
      <c r="D72" s="48" t="s">
        <v>671</v>
      </c>
      <c r="E72" s="49">
        <v>124</v>
      </c>
      <c r="F72" s="54"/>
      <c r="G72" s="134">
        <f t="shared" si="6"/>
        <v>0</v>
      </c>
      <c r="H72" s="50"/>
    </row>
    <row r="73" spans="1:8" s="192" customFormat="1" ht="22.5">
      <c r="A73" s="45">
        <f aca="true" t="shared" si="7" ref="A73:A80">A72+1</f>
        <v>61</v>
      </c>
      <c r="B73" s="46">
        <v>735000001</v>
      </c>
      <c r="C73" s="47" t="s">
        <v>1001</v>
      </c>
      <c r="D73" s="48" t="s">
        <v>671</v>
      </c>
      <c r="E73" s="49">
        <v>6</v>
      </c>
      <c r="F73" s="54"/>
      <c r="G73" s="134">
        <f t="shared" si="6"/>
        <v>0</v>
      </c>
      <c r="H73" s="50"/>
    </row>
    <row r="74" spans="1:8" s="192" customFormat="1" ht="22.5">
      <c r="A74" s="45">
        <f t="shared" si="7"/>
        <v>62</v>
      </c>
      <c r="B74" s="46">
        <v>735000001</v>
      </c>
      <c r="C74" s="47" t="s">
        <v>1002</v>
      </c>
      <c r="D74" s="48" t="s">
        <v>671</v>
      </c>
      <c r="E74" s="49">
        <v>24</v>
      </c>
      <c r="F74" s="54"/>
      <c r="G74" s="134">
        <f t="shared" si="6"/>
        <v>0</v>
      </c>
      <c r="H74" s="50"/>
    </row>
    <row r="75" spans="1:8" s="192" customFormat="1" ht="22.5">
      <c r="A75" s="45">
        <f t="shared" si="7"/>
        <v>63</v>
      </c>
      <c r="B75" s="46">
        <v>735000001</v>
      </c>
      <c r="C75" s="47" t="s">
        <v>1003</v>
      </c>
      <c r="D75" s="48" t="s">
        <v>671</v>
      </c>
      <c r="E75" s="49">
        <v>3</v>
      </c>
      <c r="F75" s="54"/>
      <c r="G75" s="134">
        <f t="shared" si="6"/>
        <v>0</v>
      </c>
      <c r="H75" s="50"/>
    </row>
    <row r="76" spans="1:8" s="192" customFormat="1" ht="22.5">
      <c r="A76" s="45">
        <f t="shared" si="7"/>
        <v>64</v>
      </c>
      <c r="B76" s="46">
        <v>735000001</v>
      </c>
      <c r="C76" s="47" t="s">
        <v>1004</v>
      </c>
      <c r="D76" s="48" t="s">
        <v>671</v>
      </c>
      <c r="E76" s="49">
        <v>23</v>
      </c>
      <c r="F76" s="54"/>
      <c r="G76" s="134">
        <f t="shared" si="6"/>
        <v>0</v>
      </c>
      <c r="H76" s="50"/>
    </row>
    <row r="77" spans="1:8" s="192" customFormat="1" ht="22.5">
      <c r="A77" s="45">
        <f t="shared" si="7"/>
        <v>65</v>
      </c>
      <c r="B77" s="46">
        <v>735000001</v>
      </c>
      <c r="C77" s="47" t="s">
        <v>1005</v>
      </c>
      <c r="D77" s="48" t="s">
        <v>671</v>
      </c>
      <c r="E77" s="49">
        <v>4</v>
      </c>
      <c r="F77" s="54"/>
      <c r="G77" s="134">
        <f t="shared" si="6"/>
        <v>0</v>
      </c>
      <c r="H77" s="50"/>
    </row>
    <row r="78" spans="1:8" s="192" customFormat="1" ht="22.5">
      <c r="A78" s="45">
        <f t="shared" si="7"/>
        <v>66</v>
      </c>
      <c r="B78" s="46">
        <v>735000001</v>
      </c>
      <c r="C78" s="47" t="s">
        <v>1006</v>
      </c>
      <c r="D78" s="48" t="s">
        <v>671</v>
      </c>
      <c r="E78" s="49">
        <v>2</v>
      </c>
      <c r="F78" s="54"/>
      <c r="G78" s="134">
        <f t="shared" si="6"/>
        <v>0</v>
      </c>
      <c r="H78" s="50"/>
    </row>
    <row r="79" spans="1:8" s="192" customFormat="1" ht="22.5">
      <c r="A79" s="45">
        <f t="shared" si="7"/>
        <v>67</v>
      </c>
      <c r="B79" s="46">
        <v>735000001</v>
      </c>
      <c r="C79" s="47" t="s">
        <v>1007</v>
      </c>
      <c r="D79" s="48" t="s">
        <v>671</v>
      </c>
      <c r="E79" s="49">
        <v>2</v>
      </c>
      <c r="F79" s="54"/>
      <c r="G79" s="134">
        <f t="shared" si="6"/>
        <v>0</v>
      </c>
      <c r="H79" s="50"/>
    </row>
    <row r="80" spans="1:8" s="192" customFormat="1" ht="12.75">
      <c r="A80" s="45">
        <f t="shared" si="7"/>
        <v>68</v>
      </c>
      <c r="B80" s="46">
        <v>735000001</v>
      </c>
      <c r="C80" s="47" t="s">
        <v>1008</v>
      </c>
      <c r="D80" s="48" t="s">
        <v>671</v>
      </c>
      <c r="E80" s="49">
        <v>191</v>
      </c>
      <c r="F80" s="54"/>
      <c r="G80" s="134">
        <f t="shared" si="6"/>
        <v>0</v>
      </c>
      <c r="H80" s="50"/>
    </row>
    <row r="81" spans="1:8" s="192" customFormat="1" ht="12.75">
      <c r="A81" s="124"/>
      <c r="B81" s="123"/>
      <c r="C81" s="189" t="s">
        <v>1009</v>
      </c>
      <c r="D81" s="125"/>
      <c r="E81" s="126"/>
      <c r="F81" s="190"/>
      <c r="G81" s="109">
        <f>SUBTOTAL(9,G82:G95)</f>
        <v>0</v>
      </c>
      <c r="H81" s="125"/>
    </row>
    <row r="82" spans="1:8" s="192" customFormat="1" ht="22.5">
      <c r="A82" s="45">
        <f>A80+1</f>
        <v>69</v>
      </c>
      <c r="B82" s="46">
        <v>7391000001</v>
      </c>
      <c r="C82" s="47" t="s">
        <v>1010</v>
      </c>
      <c r="D82" s="48" t="s">
        <v>1011</v>
      </c>
      <c r="E82" s="49">
        <v>1</v>
      </c>
      <c r="F82" s="54"/>
      <c r="G82" s="134">
        <f aca="true" t="shared" si="8" ref="G82:G95">ROUND(E82*F82,2)</f>
        <v>0</v>
      </c>
      <c r="H82" s="50"/>
    </row>
    <row r="83" spans="1:8" s="192" customFormat="1" ht="22.5">
      <c r="A83" s="45">
        <f aca="true" t="shared" si="9" ref="A83:A95">A82+1</f>
        <v>70</v>
      </c>
      <c r="B83" s="46">
        <v>7391000002</v>
      </c>
      <c r="C83" s="47" t="s">
        <v>1012</v>
      </c>
      <c r="D83" s="48" t="s">
        <v>671</v>
      </c>
      <c r="E83" s="49">
        <v>2</v>
      </c>
      <c r="F83" s="54"/>
      <c r="G83" s="134">
        <f t="shared" si="8"/>
        <v>0</v>
      </c>
      <c r="H83" s="50"/>
    </row>
    <row r="84" spans="1:8" s="192" customFormat="1" ht="22.5">
      <c r="A84" s="45">
        <f t="shared" si="9"/>
        <v>71</v>
      </c>
      <c r="B84" s="46">
        <v>7391000003</v>
      </c>
      <c r="C84" s="47" t="s">
        <v>1013</v>
      </c>
      <c r="D84" s="48" t="s">
        <v>671</v>
      </c>
      <c r="E84" s="49">
        <v>1</v>
      </c>
      <c r="F84" s="54"/>
      <c r="G84" s="134">
        <f t="shared" si="8"/>
        <v>0</v>
      </c>
      <c r="H84" s="50"/>
    </row>
    <row r="85" spans="1:8" s="192" customFormat="1" ht="22.5">
      <c r="A85" s="45">
        <f>A83+1</f>
        <v>71</v>
      </c>
      <c r="B85" s="46">
        <v>7391000004</v>
      </c>
      <c r="C85" s="47" t="s">
        <v>1014</v>
      </c>
      <c r="D85" s="48" t="s">
        <v>671</v>
      </c>
      <c r="E85" s="49">
        <v>1</v>
      </c>
      <c r="F85" s="54"/>
      <c r="G85" s="134">
        <f t="shared" si="8"/>
        <v>0</v>
      </c>
      <c r="H85" s="50"/>
    </row>
    <row r="86" spans="1:8" s="192" customFormat="1" ht="22.5">
      <c r="A86" s="45">
        <f t="shared" si="9"/>
        <v>72</v>
      </c>
      <c r="B86" s="46">
        <v>7391000005</v>
      </c>
      <c r="C86" s="47" t="s">
        <v>1015</v>
      </c>
      <c r="D86" s="48" t="s">
        <v>671</v>
      </c>
      <c r="E86" s="49">
        <v>1</v>
      </c>
      <c r="F86" s="54"/>
      <c r="G86" s="134">
        <f t="shared" si="8"/>
        <v>0</v>
      </c>
      <c r="H86" s="50"/>
    </row>
    <row r="87" spans="1:8" s="192" customFormat="1" ht="12.75">
      <c r="A87" s="45">
        <f t="shared" si="9"/>
        <v>73</v>
      </c>
      <c r="B87" s="46">
        <v>7391000006</v>
      </c>
      <c r="C87" s="47" t="s">
        <v>1016</v>
      </c>
      <c r="D87" s="48" t="s">
        <v>506</v>
      </c>
      <c r="E87" s="49">
        <v>10</v>
      </c>
      <c r="F87" s="54"/>
      <c r="G87" s="134">
        <f t="shared" si="8"/>
        <v>0</v>
      </c>
      <c r="H87" s="50"/>
    </row>
    <row r="88" spans="1:8" s="192" customFormat="1" ht="12.75">
      <c r="A88" s="45">
        <f>A86+1</f>
        <v>73</v>
      </c>
      <c r="B88" s="46">
        <v>7391000007</v>
      </c>
      <c r="C88" s="47" t="s">
        <v>1017</v>
      </c>
      <c r="D88" s="48" t="s">
        <v>671</v>
      </c>
      <c r="E88" s="49">
        <v>40</v>
      </c>
      <c r="F88" s="54"/>
      <c r="G88" s="134">
        <f t="shared" si="8"/>
        <v>0</v>
      </c>
      <c r="H88" s="50"/>
    </row>
    <row r="89" spans="1:8" s="192" customFormat="1" ht="12.75">
      <c r="A89" s="45">
        <f t="shared" si="9"/>
        <v>74</v>
      </c>
      <c r="B89" s="46">
        <v>7391000008</v>
      </c>
      <c r="C89" s="47" t="s">
        <v>1018</v>
      </c>
      <c r="D89" s="48" t="s">
        <v>1019</v>
      </c>
      <c r="E89" s="49">
        <v>72</v>
      </c>
      <c r="F89" s="54"/>
      <c r="G89" s="134">
        <f t="shared" si="8"/>
        <v>0</v>
      </c>
      <c r="H89" s="50"/>
    </row>
    <row r="90" spans="1:8" s="192" customFormat="1" ht="22.5">
      <c r="A90" s="45">
        <f t="shared" si="9"/>
        <v>75</v>
      </c>
      <c r="B90" s="46">
        <v>7391000009</v>
      </c>
      <c r="C90" s="47" t="s">
        <v>1199</v>
      </c>
      <c r="D90" s="48" t="s">
        <v>640</v>
      </c>
      <c r="E90" s="49">
        <v>600</v>
      </c>
      <c r="F90" s="54"/>
      <c r="G90" s="134">
        <f t="shared" si="8"/>
        <v>0</v>
      </c>
      <c r="H90" s="50"/>
    </row>
    <row r="91" spans="1:8" s="192" customFormat="1" ht="22.5">
      <c r="A91" s="45">
        <f>A89+1</f>
        <v>75</v>
      </c>
      <c r="B91" s="46">
        <v>7391000010</v>
      </c>
      <c r="C91" s="47" t="s">
        <v>1200</v>
      </c>
      <c r="D91" s="48" t="s">
        <v>640</v>
      </c>
      <c r="E91" s="49">
        <v>1050</v>
      </c>
      <c r="F91" s="54"/>
      <c r="G91" s="134">
        <f t="shared" si="8"/>
        <v>0</v>
      </c>
      <c r="H91" s="50"/>
    </row>
    <row r="92" spans="1:8" s="192" customFormat="1" ht="22.5">
      <c r="A92" s="45">
        <f t="shared" si="9"/>
        <v>76</v>
      </c>
      <c r="B92" s="46">
        <v>7391000011</v>
      </c>
      <c r="C92" s="47" t="s">
        <v>1201</v>
      </c>
      <c r="D92" s="48" t="s">
        <v>640</v>
      </c>
      <c r="E92" s="49">
        <v>160</v>
      </c>
      <c r="F92" s="54"/>
      <c r="G92" s="134">
        <f t="shared" si="8"/>
        <v>0</v>
      </c>
      <c r="H92" s="50"/>
    </row>
    <row r="93" spans="1:8" s="192" customFormat="1" ht="12.75">
      <c r="A93" s="45">
        <f t="shared" si="9"/>
        <v>77</v>
      </c>
      <c r="B93" s="46">
        <v>7391000012</v>
      </c>
      <c r="C93" s="47" t="s">
        <v>1202</v>
      </c>
      <c r="D93" s="48" t="s">
        <v>671</v>
      </c>
      <c r="E93" s="49">
        <v>179</v>
      </c>
      <c r="F93" s="54"/>
      <c r="G93" s="134">
        <f t="shared" si="8"/>
        <v>0</v>
      </c>
      <c r="H93" s="50"/>
    </row>
    <row r="94" spans="1:8" s="192" customFormat="1" ht="12.75">
      <c r="A94" s="45">
        <f>A92+1</f>
        <v>77</v>
      </c>
      <c r="B94" s="46">
        <v>7391000013</v>
      </c>
      <c r="C94" s="47" t="s">
        <v>1203</v>
      </c>
      <c r="D94" s="48" t="s">
        <v>671</v>
      </c>
      <c r="E94" s="49">
        <v>18</v>
      </c>
      <c r="F94" s="54"/>
      <c r="G94" s="134">
        <f t="shared" si="8"/>
        <v>0</v>
      </c>
      <c r="H94" s="50"/>
    </row>
    <row r="95" spans="1:8" s="192" customFormat="1" ht="22.5">
      <c r="A95" s="45">
        <f t="shared" si="9"/>
        <v>78</v>
      </c>
      <c r="B95" s="46">
        <v>7391000014</v>
      </c>
      <c r="C95" s="47" t="s">
        <v>1204</v>
      </c>
      <c r="D95" s="48" t="s">
        <v>671</v>
      </c>
      <c r="E95" s="49">
        <v>12</v>
      </c>
      <c r="F95" s="54"/>
      <c r="G95" s="134">
        <f t="shared" si="8"/>
        <v>0</v>
      </c>
      <c r="H95" s="50"/>
    </row>
    <row r="96" spans="1:8" s="192" customFormat="1" ht="12.75">
      <c r="A96" s="124"/>
      <c r="B96" s="123"/>
      <c r="C96" s="189" t="s">
        <v>1020</v>
      </c>
      <c r="D96" s="125"/>
      <c r="E96" s="126"/>
      <c r="F96" s="190"/>
      <c r="G96" s="109">
        <f>SUBTOTAL(9,G97:G97)</f>
        <v>0</v>
      </c>
      <c r="H96" s="125"/>
    </row>
    <row r="97" spans="1:8" s="192" customFormat="1" ht="12.75">
      <c r="A97" s="45">
        <f>A95+1</f>
        <v>79</v>
      </c>
      <c r="B97" s="46">
        <v>739200001</v>
      </c>
      <c r="C97" s="47" t="s">
        <v>636</v>
      </c>
      <c r="D97" s="48" t="s">
        <v>671</v>
      </c>
      <c r="E97" s="49">
        <v>1</v>
      </c>
      <c r="F97" s="54"/>
      <c r="G97" s="134">
        <f>ROUND(E97*F97,2)</f>
        <v>0</v>
      </c>
      <c r="H97" s="50"/>
    </row>
    <row r="98" spans="1:10" s="28" customFormat="1" ht="11.25">
      <c r="A98" s="111"/>
      <c r="B98" s="112"/>
      <c r="C98" s="112"/>
      <c r="D98" s="113"/>
      <c r="E98" s="114"/>
      <c r="F98" s="115"/>
      <c r="G98" s="116"/>
      <c r="H98" s="112"/>
      <c r="I98" s="117"/>
      <c r="J98" s="117"/>
    </row>
    <row r="99" spans="1:12" s="28" customFormat="1" ht="21" customHeight="1">
      <c r="A99" s="118"/>
      <c r="B99" s="119"/>
      <c r="C99" s="119" t="s">
        <v>69</v>
      </c>
      <c r="D99" s="120"/>
      <c r="E99" s="118"/>
      <c r="F99" s="118"/>
      <c r="G99" s="121">
        <f>SUBTOTAL(9,G8:G98)</f>
        <v>0</v>
      </c>
      <c r="I99" s="122"/>
      <c r="J99" s="122"/>
      <c r="L99" s="121"/>
    </row>
    <row r="100" spans="1:8" s="51" customFormat="1" ht="12.75">
      <c r="A100" s="52"/>
      <c r="B100" s="53"/>
      <c r="C100" s="52"/>
      <c r="D100" s="52"/>
      <c r="E100" s="52"/>
      <c r="F100" s="52"/>
      <c r="G100" s="52"/>
      <c r="H100" s="52"/>
    </row>
    <row r="101" spans="1:8" s="28" customFormat="1" ht="12.75">
      <c r="A101" s="30"/>
      <c r="B101" s="30"/>
      <c r="C101" s="30"/>
      <c r="D101" s="30"/>
      <c r="E101" s="30"/>
      <c r="F101" s="31"/>
      <c r="G101" s="31"/>
      <c r="H101" s="30"/>
    </row>
    <row r="102" spans="1:8" s="28" customFormat="1" ht="12.75">
      <c r="A102" s="30"/>
      <c r="B102" s="30"/>
      <c r="C102" s="30"/>
      <c r="D102" s="30"/>
      <c r="E102" s="30"/>
      <c r="F102" s="31"/>
      <c r="G102" s="31"/>
      <c r="H102" s="30"/>
    </row>
    <row r="103" spans="1:10" s="16" customFormat="1" ht="21" customHeight="1">
      <c r="A103" s="30"/>
      <c r="B103" s="30"/>
      <c r="C103" s="30"/>
      <c r="D103" s="30"/>
      <c r="E103" s="30"/>
      <c r="F103" s="31"/>
      <c r="G103" s="31"/>
      <c r="H103" s="30"/>
      <c r="J103" s="32"/>
    </row>
    <row r="104" spans="1:8" s="16" customFormat="1" ht="12.75">
      <c r="A104" s="30"/>
      <c r="B104" s="30"/>
      <c r="C104" s="30"/>
      <c r="D104" s="30"/>
      <c r="E104" s="30"/>
      <c r="F104" s="31"/>
      <c r="G104" s="31"/>
      <c r="H104" s="30"/>
    </row>
    <row r="106" ht="117" customHeight="1"/>
  </sheetData>
  <sheetProtection/>
  <conditionalFormatting sqref="G100">
    <cfRule type="cellIs" priority="1" dxfId="7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6" r:id="rId1"/>
  <headerFooter alignWithMargins="0">
    <oddFooter>&amp;LMETROPROJEKT Praha a.s.&amp;C&amp;P/&amp;N&amp;R&amp;A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6.25390625" style="30" customWidth="1"/>
    <col min="2" max="2" width="9.375" style="30" bestFit="1" customWidth="1"/>
    <col min="3" max="3" width="48.25390625" style="30" customWidth="1"/>
    <col min="4" max="4" width="5.25390625" style="30" bestFit="1" customWidth="1"/>
    <col min="5" max="5" width="9.375" style="30" bestFit="1" customWidth="1"/>
    <col min="6" max="6" width="10.625" style="31" customWidth="1"/>
    <col min="7" max="7" width="10.75390625" style="31" customWidth="1"/>
    <col min="8" max="8" width="50.375" style="30" customWidth="1"/>
    <col min="9" max="9" width="9.625" style="30" customWidth="1"/>
    <col min="10" max="16384" width="9.125" style="30" customWidth="1"/>
  </cols>
  <sheetData>
    <row r="1" spans="1:8" s="16" customFormat="1" ht="21" customHeight="1">
      <c r="A1" s="13" t="s">
        <v>1190</v>
      </c>
      <c r="B1" s="14"/>
      <c r="C1" s="14"/>
      <c r="D1" s="15"/>
      <c r="E1" s="14"/>
      <c r="F1" s="14"/>
      <c r="G1" s="14"/>
      <c r="H1" s="27"/>
    </row>
    <row r="2" spans="1:8" s="16" customFormat="1" ht="14.25" customHeight="1">
      <c r="A2" s="17" t="s">
        <v>15</v>
      </c>
      <c r="B2" s="43" t="str">
        <f>Souhrn!C3</f>
        <v>ČRo Římská 15 - rekonstrukce VZT, klimatizace a vytápění</v>
      </c>
      <c r="C2" s="18"/>
      <c r="D2" s="19"/>
      <c r="E2" s="18" t="s">
        <v>4</v>
      </c>
      <c r="F2" s="14"/>
      <c r="G2" s="14"/>
      <c r="H2" s="18"/>
    </row>
    <row r="3" spans="1:8" s="16" customFormat="1" ht="12" customHeight="1">
      <c r="A3" s="17" t="s">
        <v>67</v>
      </c>
      <c r="B3" s="43" t="s">
        <v>1096</v>
      </c>
      <c r="C3" s="18"/>
      <c r="D3" s="19"/>
      <c r="E3" s="18" t="s">
        <v>5</v>
      </c>
      <c r="F3" s="21">
        <v>42747</v>
      </c>
      <c r="G3" s="14"/>
      <c r="H3" s="14"/>
    </row>
    <row r="4" spans="1:8" s="16" customFormat="1" ht="12" customHeight="1">
      <c r="A4" s="44" t="s">
        <v>14</v>
      </c>
      <c r="B4" s="43"/>
      <c r="C4" s="18"/>
      <c r="D4" s="19"/>
      <c r="E4" s="18"/>
      <c r="F4" s="21"/>
      <c r="G4" s="14"/>
      <c r="H4" s="14"/>
    </row>
    <row r="5" spans="1:8" s="16" customFormat="1" ht="7.5" customHeight="1" thickBot="1">
      <c r="A5" s="14"/>
      <c r="B5" s="14"/>
      <c r="C5" s="14"/>
      <c r="D5" s="15"/>
      <c r="E5" s="14"/>
      <c r="F5" s="14"/>
      <c r="G5" s="14"/>
      <c r="H5" s="14"/>
    </row>
    <row r="6" spans="1:8" s="16" customFormat="1" ht="24.75" customHeight="1" thickBot="1">
      <c r="A6" s="42" t="s">
        <v>6</v>
      </c>
      <c r="B6" s="40" t="s">
        <v>13</v>
      </c>
      <c r="C6" s="40" t="s">
        <v>7</v>
      </c>
      <c r="D6" s="40" t="s">
        <v>8</v>
      </c>
      <c r="E6" s="40" t="s">
        <v>9</v>
      </c>
      <c r="F6" s="40" t="s">
        <v>10</v>
      </c>
      <c r="G6" s="41" t="s">
        <v>11</v>
      </c>
      <c r="H6" s="20" t="s">
        <v>1</v>
      </c>
    </row>
    <row r="7" spans="1:8" s="16" customFormat="1" ht="12.75" customHeight="1" thickBot="1">
      <c r="A7" s="39" t="s">
        <v>2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38">
        <v>7</v>
      </c>
      <c r="H7" s="20">
        <v>8</v>
      </c>
    </row>
    <row r="8" spans="1:8" s="16" customFormat="1" ht="6.75" customHeight="1">
      <c r="A8" s="37"/>
      <c r="B8" s="34"/>
      <c r="C8" s="34"/>
      <c r="D8" s="36"/>
      <c r="E8" s="34"/>
      <c r="F8" s="34"/>
      <c r="G8" s="34"/>
      <c r="H8" s="35"/>
    </row>
    <row r="9" spans="1:10" s="33" customFormat="1" ht="21" customHeight="1">
      <c r="A9" s="103"/>
      <c r="B9" s="104"/>
      <c r="C9" s="105" t="s">
        <v>1119</v>
      </c>
      <c r="D9" s="106"/>
      <c r="E9" s="107"/>
      <c r="F9" s="108"/>
      <c r="G9" s="109"/>
      <c r="H9" s="106"/>
      <c r="I9" s="110"/>
      <c r="J9" s="110"/>
    </row>
    <row r="10" spans="1:11" s="16" customFormat="1" ht="12.75">
      <c r="A10" s="45">
        <f>MAX(A9:A9)+1</f>
        <v>1</v>
      </c>
      <c r="B10" s="46">
        <v>721001</v>
      </c>
      <c r="C10" s="47" t="s">
        <v>1113</v>
      </c>
      <c r="D10" s="48" t="s">
        <v>368</v>
      </c>
      <c r="E10" s="49">
        <v>218</v>
      </c>
      <c r="F10" s="54"/>
      <c r="G10" s="54">
        <f aca="true" t="shared" si="0" ref="G10:G15">ROUND(E10*F10,2)</f>
        <v>0</v>
      </c>
      <c r="H10" s="50"/>
      <c r="K10" s="100"/>
    </row>
    <row r="11" spans="1:8" s="16" customFormat="1" ht="11.25">
      <c r="A11" s="45">
        <f>MAX(A9:A10)+1</f>
        <v>2</v>
      </c>
      <c r="B11" s="46">
        <v>721002</v>
      </c>
      <c r="C11" s="47" t="s">
        <v>1114</v>
      </c>
      <c r="D11" s="48" t="s">
        <v>87</v>
      </c>
      <c r="E11" s="49">
        <v>105</v>
      </c>
      <c r="F11" s="54"/>
      <c r="G11" s="54">
        <f t="shared" si="0"/>
        <v>0</v>
      </c>
      <c r="H11" s="50"/>
    </row>
    <row r="12" spans="1:8" s="33" customFormat="1" ht="12.75">
      <c r="A12" s="45">
        <f>MAX(A10:A11)+1</f>
        <v>3</v>
      </c>
      <c r="B12" s="46">
        <v>721003</v>
      </c>
      <c r="C12" s="47" t="s">
        <v>1115</v>
      </c>
      <c r="D12" s="48" t="s">
        <v>87</v>
      </c>
      <c r="E12" s="49">
        <v>1</v>
      </c>
      <c r="F12" s="54"/>
      <c r="G12" s="54">
        <f t="shared" si="0"/>
        <v>0</v>
      </c>
      <c r="H12" s="50"/>
    </row>
    <row r="13" spans="1:8" s="33" customFormat="1" ht="12.75">
      <c r="A13" s="45">
        <f>MAX(A11:A12)+1</f>
        <v>4</v>
      </c>
      <c r="B13" s="46">
        <v>721004</v>
      </c>
      <c r="C13" s="47" t="s">
        <v>1116</v>
      </c>
      <c r="D13" s="48" t="s">
        <v>368</v>
      </c>
      <c r="E13" s="49">
        <v>218</v>
      </c>
      <c r="F13" s="54"/>
      <c r="G13" s="54">
        <f t="shared" si="0"/>
        <v>0</v>
      </c>
      <c r="H13" s="50"/>
    </row>
    <row r="14" spans="1:8" s="33" customFormat="1" ht="12.75">
      <c r="A14" s="45">
        <f>MAX(A12:A13)+1</f>
        <v>5</v>
      </c>
      <c r="B14" s="46">
        <v>721005</v>
      </c>
      <c r="C14" s="47" t="s">
        <v>1117</v>
      </c>
      <c r="D14" s="48" t="s">
        <v>368</v>
      </c>
      <c r="E14" s="49">
        <v>168</v>
      </c>
      <c r="F14" s="54"/>
      <c r="G14" s="54">
        <f t="shared" si="0"/>
        <v>0</v>
      </c>
      <c r="H14" s="50"/>
    </row>
    <row r="15" spans="1:8" s="33" customFormat="1" ht="12.75">
      <c r="A15" s="45">
        <f>MAX(A12:A14)+1</f>
        <v>6</v>
      </c>
      <c r="B15" s="46">
        <v>721006</v>
      </c>
      <c r="C15" s="47" t="s">
        <v>1118</v>
      </c>
      <c r="D15" s="48" t="s">
        <v>87</v>
      </c>
      <c r="E15" s="49">
        <v>165</v>
      </c>
      <c r="F15" s="54"/>
      <c r="G15" s="54">
        <f t="shared" si="0"/>
        <v>0</v>
      </c>
      <c r="H15" s="50"/>
    </row>
    <row r="16" spans="1:10" s="33" customFormat="1" ht="21" customHeight="1">
      <c r="A16" s="103"/>
      <c r="B16" s="104"/>
      <c r="C16" s="105" t="s">
        <v>1153</v>
      </c>
      <c r="D16" s="106"/>
      <c r="E16" s="107"/>
      <c r="F16" s="108"/>
      <c r="G16" s="109"/>
      <c r="H16" s="106"/>
      <c r="I16" s="110"/>
      <c r="J16" s="110"/>
    </row>
    <row r="17" spans="1:11" s="16" customFormat="1" ht="12.75">
      <c r="A17" s="45">
        <f aca="true" t="shared" si="1" ref="A17:A52">MAX(A15:A16)+1</f>
        <v>7</v>
      </c>
      <c r="B17" s="46">
        <v>722001</v>
      </c>
      <c r="C17" s="47" t="s">
        <v>1148</v>
      </c>
      <c r="D17" s="48" t="s">
        <v>368</v>
      </c>
      <c r="E17" s="49">
        <v>26</v>
      </c>
      <c r="F17" s="54"/>
      <c r="G17" s="54">
        <f aca="true" t="shared" si="2" ref="G17:G24">ROUND(E17*F17,2)</f>
        <v>0</v>
      </c>
      <c r="H17" s="50"/>
      <c r="K17" s="100"/>
    </row>
    <row r="18" spans="1:8" s="16" customFormat="1" ht="11.25">
      <c r="A18" s="45">
        <f t="shared" si="1"/>
        <v>8</v>
      </c>
      <c r="B18" s="46">
        <v>722002</v>
      </c>
      <c r="C18" s="47" t="s">
        <v>1149</v>
      </c>
      <c r="D18" s="48" t="s">
        <v>368</v>
      </c>
      <c r="E18" s="49">
        <v>146</v>
      </c>
      <c r="F18" s="54"/>
      <c r="G18" s="54">
        <f t="shared" si="2"/>
        <v>0</v>
      </c>
      <c r="H18" s="50"/>
    </row>
    <row r="19" spans="1:8" s="33" customFormat="1" ht="12.75">
      <c r="A19" s="45">
        <f t="shared" si="1"/>
        <v>9</v>
      </c>
      <c r="B19" s="46">
        <v>722003</v>
      </c>
      <c r="C19" s="47" t="s">
        <v>1150</v>
      </c>
      <c r="D19" s="48" t="s">
        <v>368</v>
      </c>
      <c r="E19" s="49">
        <v>52</v>
      </c>
      <c r="F19" s="54"/>
      <c r="G19" s="54">
        <f t="shared" si="2"/>
        <v>0</v>
      </c>
      <c r="H19" s="50"/>
    </row>
    <row r="20" spans="1:8" s="33" customFormat="1" ht="12.75">
      <c r="A20" s="45">
        <f t="shared" si="1"/>
        <v>10</v>
      </c>
      <c r="B20" s="46">
        <v>722004</v>
      </c>
      <c r="C20" s="47" t="s">
        <v>1151</v>
      </c>
      <c r="D20" s="48" t="s">
        <v>368</v>
      </c>
      <c r="E20" s="49">
        <v>124</v>
      </c>
      <c r="F20" s="54"/>
      <c r="G20" s="54">
        <f t="shared" si="2"/>
        <v>0</v>
      </c>
      <c r="H20" s="50"/>
    </row>
    <row r="21" spans="1:8" s="16" customFormat="1" ht="11.25">
      <c r="A21" s="45">
        <f t="shared" si="1"/>
        <v>11</v>
      </c>
      <c r="B21" s="46">
        <v>722005</v>
      </c>
      <c r="C21" s="47" t="s">
        <v>1120</v>
      </c>
      <c r="D21" s="48" t="s">
        <v>368</v>
      </c>
      <c r="E21" s="49">
        <v>26</v>
      </c>
      <c r="F21" s="54"/>
      <c r="G21" s="54">
        <f t="shared" si="2"/>
        <v>0</v>
      </c>
      <c r="H21" s="50"/>
    </row>
    <row r="22" spans="1:8" s="16" customFormat="1" ht="11.25">
      <c r="A22" s="45">
        <f t="shared" si="1"/>
        <v>12</v>
      </c>
      <c r="B22" s="46">
        <v>722006</v>
      </c>
      <c r="C22" s="47" t="s">
        <v>1121</v>
      </c>
      <c r="D22" s="48" t="s">
        <v>368</v>
      </c>
      <c r="E22" s="49">
        <v>146</v>
      </c>
      <c r="F22" s="54"/>
      <c r="G22" s="54">
        <f t="shared" si="2"/>
        <v>0</v>
      </c>
      <c r="H22" s="50"/>
    </row>
    <row r="23" spans="1:8" s="16" customFormat="1" ht="11.25">
      <c r="A23" s="45">
        <f t="shared" si="1"/>
        <v>13</v>
      </c>
      <c r="B23" s="46">
        <v>722007</v>
      </c>
      <c r="C23" s="47" t="s">
        <v>1122</v>
      </c>
      <c r="D23" s="48" t="s">
        <v>368</v>
      </c>
      <c r="E23" s="49">
        <v>52</v>
      </c>
      <c r="F23" s="54"/>
      <c r="G23" s="54">
        <f t="shared" si="2"/>
        <v>0</v>
      </c>
      <c r="H23" s="50"/>
    </row>
    <row r="24" spans="1:8" s="16" customFormat="1" ht="11.25">
      <c r="A24" s="45">
        <f t="shared" si="1"/>
        <v>14</v>
      </c>
      <c r="B24" s="46">
        <v>722008</v>
      </c>
      <c r="C24" s="47" t="s">
        <v>1123</v>
      </c>
      <c r="D24" s="48" t="s">
        <v>368</v>
      </c>
      <c r="E24" s="49">
        <v>124</v>
      </c>
      <c r="F24" s="54"/>
      <c r="G24" s="54">
        <f t="shared" si="2"/>
        <v>0</v>
      </c>
      <c r="H24" s="50"/>
    </row>
    <row r="25" spans="1:8" s="16" customFormat="1" ht="11.25">
      <c r="A25" s="45">
        <f t="shared" si="1"/>
        <v>15</v>
      </c>
      <c r="B25" s="46">
        <v>722009</v>
      </c>
      <c r="C25" s="47" t="s">
        <v>1148</v>
      </c>
      <c r="D25" s="48" t="s">
        <v>368</v>
      </c>
      <c r="E25" s="49">
        <v>40</v>
      </c>
      <c r="F25" s="54"/>
      <c r="G25" s="54">
        <f aca="true" t="shared" si="3" ref="G25:G36">ROUND(E25*F25,2)</f>
        <v>0</v>
      </c>
      <c r="H25" s="50"/>
    </row>
    <row r="26" spans="1:8" s="16" customFormat="1" ht="11.25">
      <c r="A26" s="45">
        <f t="shared" si="1"/>
        <v>16</v>
      </c>
      <c r="B26" s="46">
        <v>722010</v>
      </c>
      <c r="C26" s="47" t="s">
        <v>1149</v>
      </c>
      <c r="D26" s="48" t="s">
        <v>368</v>
      </c>
      <c r="E26" s="49">
        <v>144</v>
      </c>
      <c r="F26" s="54"/>
      <c r="G26" s="54">
        <f t="shared" si="3"/>
        <v>0</v>
      </c>
      <c r="H26" s="50"/>
    </row>
    <row r="27" spans="1:8" s="16" customFormat="1" ht="11.25">
      <c r="A27" s="45">
        <f t="shared" si="1"/>
        <v>17</v>
      </c>
      <c r="B27" s="46">
        <v>722011</v>
      </c>
      <c r="C27" s="47" t="s">
        <v>1150</v>
      </c>
      <c r="D27" s="48" t="s">
        <v>368</v>
      </c>
      <c r="E27" s="49">
        <v>49</v>
      </c>
      <c r="F27" s="54"/>
      <c r="G27" s="54">
        <f t="shared" si="3"/>
        <v>0</v>
      </c>
      <c r="H27" s="50"/>
    </row>
    <row r="28" spans="1:8" s="16" customFormat="1" ht="11.25">
      <c r="A28" s="45">
        <f t="shared" si="1"/>
        <v>18</v>
      </c>
      <c r="B28" s="46">
        <v>722012</v>
      </c>
      <c r="C28" s="47" t="s">
        <v>1124</v>
      </c>
      <c r="D28" s="48" t="s">
        <v>368</v>
      </c>
      <c r="E28" s="49">
        <v>40</v>
      </c>
      <c r="F28" s="54"/>
      <c r="G28" s="54">
        <f t="shared" si="3"/>
        <v>0</v>
      </c>
      <c r="H28" s="50"/>
    </row>
    <row r="29" spans="1:8" s="16" customFormat="1" ht="11.25">
      <c r="A29" s="45">
        <f t="shared" si="1"/>
        <v>19</v>
      </c>
      <c r="B29" s="46">
        <v>722013</v>
      </c>
      <c r="C29" s="47" t="s">
        <v>1125</v>
      </c>
      <c r="D29" s="48" t="s">
        <v>368</v>
      </c>
      <c r="E29" s="49">
        <v>144</v>
      </c>
      <c r="F29" s="54"/>
      <c r="G29" s="54">
        <f t="shared" si="3"/>
        <v>0</v>
      </c>
      <c r="H29" s="50"/>
    </row>
    <row r="30" spans="1:8" s="16" customFormat="1" ht="11.25">
      <c r="A30" s="45">
        <f t="shared" si="1"/>
        <v>20</v>
      </c>
      <c r="B30" s="46">
        <v>722014</v>
      </c>
      <c r="C30" s="47" t="s">
        <v>1126</v>
      </c>
      <c r="D30" s="48" t="s">
        <v>368</v>
      </c>
      <c r="E30" s="49">
        <v>49</v>
      </c>
      <c r="F30" s="54"/>
      <c r="G30" s="54">
        <f t="shared" si="3"/>
        <v>0</v>
      </c>
      <c r="H30" s="50"/>
    </row>
    <row r="31" spans="1:8" s="16" customFormat="1" ht="11.25">
      <c r="A31" s="45">
        <f t="shared" si="1"/>
        <v>21</v>
      </c>
      <c r="B31" s="46">
        <v>722015</v>
      </c>
      <c r="C31" s="47" t="s">
        <v>1152</v>
      </c>
      <c r="D31" s="48" t="s">
        <v>368</v>
      </c>
      <c r="E31" s="49">
        <v>5</v>
      </c>
      <c r="F31" s="54"/>
      <c r="G31" s="54">
        <f t="shared" si="3"/>
        <v>0</v>
      </c>
      <c r="H31" s="50"/>
    </row>
    <row r="32" spans="1:8" s="16" customFormat="1" ht="11.25">
      <c r="A32" s="45">
        <f t="shared" si="1"/>
        <v>22</v>
      </c>
      <c r="B32" s="46">
        <v>722016</v>
      </c>
      <c r="C32" s="47" t="s">
        <v>1127</v>
      </c>
      <c r="D32" s="48" t="s">
        <v>368</v>
      </c>
      <c r="E32" s="49">
        <v>5</v>
      </c>
      <c r="F32" s="54"/>
      <c r="G32" s="54">
        <f t="shared" si="3"/>
        <v>0</v>
      </c>
      <c r="H32" s="50"/>
    </row>
    <row r="33" spans="1:8" s="16" customFormat="1" ht="11.25">
      <c r="A33" s="45">
        <f t="shared" si="1"/>
        <v>23</v>
      </c>
      <c r="B33" s="46">
        <v>722017</v>
      </c>
      <c r="C33" s="47" t="s">
        <v>1128</v>
      </c>
      <c r="D33" s="48" t="s">
        <v>87</v>
      </c>
      <c r="E33" s="49">
        <v>5</v>
      </c>
      <c r="F33" s="54"/>
      <c r="G33" s="54">
        <f t="shared" si="3"/>
        <v>0</v>
      </c>
      <c r="H33" s="50"/>
    </row>
    <row r="34" spans="1:8" s="16" customFormat="1" ht="11.25">
      <c r="A34" s="45">
        <f t="shared" si="1"/>
        <v>24</v>
      </c>
      <c r="B34" s="46">
        <v>722018</v>
      </c>
      <c r="C34" s="47" t="s">
        <v>1129</v>
      </c>
      <c r="D34" s="48" t="s">
        <v>87</v>
      </c>
      <c r="E34" s="49">
        <v>28</v>
      </c>
      <c r="F34" s="54"/>
      <c r="G34" s="54">
        <f t="shared" si="3"/>
        <v>0</v>
      </c>
      <c r="H34" s="50"/>
    </row>
    <row r="35" spans="1:8" s="16" customFormat="1" ht="11.25">
      <c r="A35" s="45">
        <f t="shared" si="1"/>
        <v>25</v>
      </c>
      <c r="B35" s="46">
        <v>722019</v>
      </c>
      <c r="C35" s="47" t="s">
        <v>1130</v>
      </c>
      <c r="D35" s="48" t="s">
        <v>87</v>
      </c>
      <c r="E35" s="49">
        <v>10</v>
      </c>
      <c r="F35" s="54"/>
      <c r="G35" s="54">
        <f t="shared" si="3"/>
        <v>0</v>
      </c>
      <c r="H35" s="50"/>
    </row>
    <row r="36" spans="1:8" s="16" customFormat="1" ht="11.25">
      <c r="A36" s="45">
        <f t="shared" si="1"/>
        <v>26</v>
      </c>
      <c r="B36" s="46">
        <v>722020</v>
      </c>
      <c r="C36" s="47" t="s">
        <v>1131</v>
      </c>
      <c r="D36" s="48" t="s">
        <v>87</v>
      </c>
      <c r="E36" s="49">
        <v>2</v>
      </c>
      <c r="F36" s="54"/>
      <c r="G36" s="54">
        <f t="shared" si="3"/>
        <v>0</v>
      </c>
      <c r="H36" s="50"/>
    </row>
    <row r="37" spans="1:8" s="16" customFormat="1" ht="11.25">
      <c r="A37" s="45">
        <f t="shared" si="1"/>
        <v>27</v>
      </c>
      <c r="B37" s="46">
        <v>722021</v>
      </c>
      <c r="C37" s="47" t="s">
        <v>1132</v>
      </c>
      <c r="D37" s="48" t="s">
        <v>87</v>
      </c>
      <c r="E37" s="49">
        <v>1</v>
      </c>
      <c r="F37" s="54"/>
      <c r="G37" s="54">
        <f aca="true" t="shared" si="4" ref="G37:G52">ROUND(E37*F37,2)</f>
        <v>0</v>
      </c>
      <c r="H37" s="50"/>
    </row>
    <row r="38" spans="1:8" s="16" customFormat="1" ht="11.25">
      <c r="A38" s="45">
        <f t="shared" si="1"/>
        <v>28</v>
      </c>
      <c r="B38" s="46">
        <v>722022</v>
      </c>
      <c r="C38" s="47" t="s">
        <v>1133</v>
      </c>
      <c r="D38" s="48" t="s">
        <v>87</v>
      </c>
      <c r="E38" s="49">
        <v>4</v>
      </c>
      <c r="F38" s="54"/>
      <c r="G38" s="54">
        <f t="shared" si="4"/>
        <v>0</v>
      </c>
      <c r="H38" s="50"/>
    </row>
    <row r="39" spans="1:8" s="16" customFormat="1" ht="11.25">
      <c r="A39" s="45">
        <f t="shared" si="1"/>
        <v>29</v>
      </c>
      <c r="B39" s="46">
        <v>722023</v>
      </c>
      <c r="C39" s="47" t="s">
        <v>1134</v>
      </c>
      <c r="D39" s="48" t="s">
        <v>87</v>
      </c>
      <c r="E39" s="49">
        <v>1</v>
      </c>
      <c r="F39" s="54"/>
      <c r="G39" s="54">
        <f t="shared" si="4"/>
        <v>0</v>
      </c>
      <c r="H39" s="50"/>
    </row>
    <row r="40" spans="1:8" s="16" customFormat="1" ht="11.25">
      <c r="A40" s="45">
        <f t="shared" si="1"/>
        <v>30</v>
      </c>
      <c r="B40" s="46">
        <v>722024</v>
      </c>
      <c r="C40" s="47" t="s">
        <v>1135</v>
      </c>
      <c r="D40" s="48" t="s">
        <v>87</v>
      </c>
      <c r="E40" s="49">
        <v>1</v>
      </c>
      <c r="F40" s="54"/>
      <c r="G40" s="54">
        <f t="shared" si="4"/>
        <v>0</v>
      </c>
      <c r="H40" s="50"/>
    </row>
    <row r="41" spans="1:8" s="33" customFormat="1" ht="12.75">
      <c r="A41" s="45">
        <f t="shared" si="1"/>
        <v>31</v>
      </c>
      <c r="B41" s="46">
        <v>722025</v>
      </c>
      <c r="C41" s="47" t="s">
        <v>1136</v>
      </c>
      <c r="D41" s="48" t="s">
        <v>87</v>
      </c>
      <c r="E41" s="49">
        <v>1</v>
      </c>
      <c r="F41" s="54"/>
      <c r="G41" s="54">
        <f t="shared" si="4"/>
        <v>0</v>
      </c>
      <c r="H41" s="50"/>
    </row>
    <row r="42" spans="1:8" s="33" customFormat="1" ht="12.75">
      <c r="A42" s="45">
        <f t="shared" si="1"/>
        <v>32</v>
      </c>
      <c r="B42" s="46">
        <v>722026</v>
      </c>
      <c r="C42" s="47" t="s">
        <v>1137</v>
      </c>
      <c r="D42" s="48" t="s">
        <v>87</v>
      </c>
      <c r="E42" s="49">
        <v>110</v>
      </c>
      <c r="F42" s="54"/>
      <c r="G42" s="54">
        <f t="shared" si="4"/>
        <v>0</v>
      </c>
      <c r="H42" s="50"/>
    </row>
    <row r="43" spans="1:8" s="33" customFormat="1" ht="12.75">
      <c r="A43" s="45">
        <f t="shared" si="1"/>
        <v>33</v>
      </c>
      <c r="B43" s="46">
        <v>722027</v>
      </c>
      <c r="C43" s="47" t="s">
        <v>1138</v>
      </c>
      <c r="D43" s="48" t="s">
        <v>87</v>
      </c>
      <c r="E43" s="49">
        <v>1</v>
      </c>
      <c r="F43" s="54"/>
      <c r="G43" s="54">
        <f t="shared" si="4"/>
        <v>0</v>
      </c>
      <c r="H43" s="50"/>
    </row>
    <row r="44" spans="1:8" s="33" customFormat="1" ht="12.75">
      <c r="A44" s="45">
        <f t="shared" si="1"/>
        <v>34</v>
      </c>
      <c r="B44" s="46">
        <v>722028</v>
      </c>
      <c r="C44" s="47" t="s">
        <v>1139</v>
      </c>
      <c r="D44" s="48" t="s">
        <v>87</v>
      </c>
      <c r="E44" s="49">
        <v>1</v>
      </c>
      <c r="F44" s="54"/>
      <c r="G44" s="54">
        <f t="shared" si="4"/>
        <v>0</v>
      </c>
      <c r="H44" s="50"/>
    </row>
    <row r="45" spans="1:8" s="33" customFormat="1" ht="12.75">
      <c r="A45" s="45">
        <f t="shared" si="1"/>
        <v>35</v>
      </c>
      <c r="B45" s="46">
        <v>722029</v>
      </c>
      <c r="C45" s="47" t="s">
        <v>1140</v>
      </c>
      <c r="D45" s="48" t="s">
        <v>368</v>
      </c>
      <c r="E45" s="49">
        <v>586</v>
      </c>
      <c r="F45" s="54"/>
      <c r="G45" s="54">
        <f t="shared" si="4"/>
        <v>0</v>
      </c>
      <c r="H45" s="50"/>
    </row>
    <row r="46" spans="1:8" s="33" customFormat="1" ht="12.75">
      <c r="A46" s="45">
        <f t="shared" si="1"/>
        <v>36</v>
      </c>
      <c r="B46" s="46">
        <v>722030</v>
      </c>
      <c r="C46" s="47" t="s">
        <v>1141</v>
      </c>
      <c r="D46" s="48" t="s">
        <v>368</v>
      </c>
      <c r="E46" s="49">
        <v>586</v>
      </c>
      <c r="F46" s="54"/>
      <c r="G46" s="54">
        <f t="shared" si="4"/>
        <v>0</v>
      </c>
      <c r="H46" s="50"/>
    </row>
    <row r="47" spans="1:8" s="33" customFormat="1" ht="12.75">
      <c r="A47" s="45">
        <f t="shared" si="1"/>
        <v>37</v>
      </c>
      <c r="B47" s="46">
        <v>722031</v>
      </c>
      <c r="C47" s="47" t="s">
        <v>1142</v>
      </c>
      <c r="D47" s="48" t="s">
        <v>87</v>
      </c>
      <c r="E47" s="49">
        <v>18</v>
      </c>
      <c r="F47" s="54"/>
      <c r="G47" s="54">
        <f t="shared" si="4"/>
        <v>0</v>
      </c>
      <c r="H47" s="50"/>
    </row>
    <row r="48" spans="1:8" s="33" customFormat="1" ht="12.75">
      <c r="A48" s="45">
        <f t="shared" si="1"/>
        <v>38</v>
      </c>
      <c r="B48" s="46">
        <v>722032</v>
      </c>
      <c r="C48" s="47" t="s">
        <v>1143</v>
      </c>
      <c r="D48" s="48" t="s">
        <v>368</v>
      </c>
      <c r="E48" s="49">
        <v>60</v>
      </c>
      <c r="F48" s="54"/>
      <c r="G48" s="54">
        <f t="shared" si="4"/>
        <v>0</v>
      </c>
      <c r="H48" s="50"/>
    </row>
    <row r="49" spans="1:8" s="33" customFormat="1" ht="12.75">
      <c r="A49" s="45">
        <f t="shared" si="1"/>
        <v>39</v>
      </c>
      <c r="B49" s="46">
        <v>722033</v>
      </c>
      <c r="C49" s="47" t="s">
        <v>1144</v>
      </c>
      <c r="D49" s="48" t="s">
        <v>368</v>
      </c>
      <c r="E49" s="49">
        <v>447</v>
      </c>
      <c r="F49" s="54"/>
      <c r="G49" s="54">
        <f t="shared" si="4"/>
        <v>0</v>
      </c>
      <c r="H49" s="50"/>
    </row>
    <row r="50" spans="1:8" s="16" customFormat="1" ht="11.25">
      <c r="A50" s="45">
        <f t="shared" si="1"/>
        <v>40</v>
      </c>
      <c r="B50" s="46">
        <v>722034</v>
      </c>
      <c r="C50" s="47" t="s">
        <v>1145</v>
      </c>
      <c r="D50" s="48" t="s">
        <v>87</v>
      </c>
      <c r="E50" s="49">
        <v>39</v>
      </c>
      <c r="F50" s="54"/>
      <c r="G50" s="54">
        <f t="shared" si="4"/>
        <v>0</v>
      </c>
      <c r="H50" s="50"/>
    </row>
    <row r="51" spans="1:8" s="16" customFormat="1" ht="11.25">
      <c r="A51" s="45">
        <f t="shared" si="1"/>
        <v>41</v>
      </c>
      <c r="B51" s="46">
        <v>722035</v>
      </c>
      <c r="C51" s="47" t="s">
        <v>1146</v>
      </c>
      <c r="D51" s="48" t="s">
        <v>87</v>
      </c>
      <c r="E51" s="49">
        <v>8</v>
      </c>
      <c r="F51" s="54"/>
      <c r="G51" s="54">
        <f t="shared" si="4"/>
        <v>0</v>
      </c>
      <c r="H51" s="50"/>
    </row>
    <row r="52" spans="1:8" s="16" customFormat="1" ht="11.25">
      <c r="A52" s="45">
        <f t="shared" si="1"/>
        <v>42</v>
      </c>
      <c r="B52" s="46">
        <v>722036</v>
      </c>
      <c r="C52" s="47" t="s">
        <v>1147</v>
      </c>
      <c r="D52" s="48" t="s">
        <v>87</v>
      </c>
      <c r="E52" s="49">
        <v>36</v>
      </c>
      <c r="F52" s="54"/>
      <c r="G52" s="54">
        <f t="shared" si="4"/>
        <v>0</v>
      </c>
      <c r="H52" s="50"/>
    </row>
    <row r="53" spans="1:10" s="33" customFormat="1" ht="21" customHeight="1">
      <c r="A53" s="103"/>
      <c r="B53" s="104"/>
      <c r="C53" s="105" t="s">
        <v>1112</v>
      </c>
      <c r="D53" s="106"/>
      <c r="E53" s="107"/>
      <c r="F53" s="108"/>
      <c r="G53" s="109"/>
      <c r="H53" s="106"/>
      <c r="I53" s="110"/>
      <c r="J53" s="110"/>
    </row>
    <row r="54" spans="1:11" s="16" customFormat="1" ht="12.75">
      <c r="A54" s="45">
        <f aca="true" t="shared" si="5" ref="A54:A68">MAX(A52:A53)+1</f>
        <v>43</v>
      </c>
      <c r="B54" s="46">
        <v>725001</v>
      </c>
      <c r="C54" s="47" t="s">
        <v>1097</v>
      </c>
      <c r="D54" s="48" t="s">
        <v>87</v>
      </c>
      <c r="E54" s="49">
        <v>31</v>
      </c>
      <c r="F54" s="54"/>
      <c r="G54" s="54">
        <f>ROUND(E54*F54,2)</f>
        <v>0</v>
      </c>
      <c r="H54" s="50"/>
      <c r="K54" s="100"/>
    </row>
    <row r="55" spans="1:8" s="16" customFormat="1" ht="11.25">
      <c r="A55" s="45">
        <f t="shared" si="5"/>
        <v>44</v>
      </c>
      <c r="B55" s="46">
        <v>725002</v>
      </c>
      <c r="C55" s="47" t="s">
        <v>1098</v>
      </c>
      <c r="D55" s="48" t="s">
        <v>87</v>
      </c>
      <c r="E55" s="49">
        <v>31</v>
      </c>
      <c r="F55" s="54"/>
      <c r="G55" s="54">
        <f>ROUND(E55*F55,2)</f>
        <v>0</v>
      </c>
      <c r="H55" s="50"/>
    </row>
    <row r="56" spans="1:8" s="33" customFormat="1" ht="12.75">
      <c r="A56" s="45">
        <f t="shared" si="5"/>
        <v>45</v>
      </c>
      <c r="B56" s="46">
        <v>725003</v>
      </c>
      <c r="C56" s="47" t="s">
        <v>1099</v>
      </c>
      <c r="D56" s="48" t="s">
        <v>87</v>
      </c>
      <c r="E56" s="49">
        <v>5</v>
      </c>
      <c r="F56" s="54"/>
      <c r="G56" s="54">
        <f aca="true" t="shared" si="6" ref="G56:G61">ROUND(E56*F56,2)</f>
        <v>0</v>
      </c>
      <c r="H56" s="50"/>
    </row>
    <row r="57" spans="1:8" s="33" customFormat="1" ht="12.75">
      <c r="A57" s="45">
        <f t="shared" si="5"/>
        <v>46</v>
      </c>
      <c r="B57" s="46">
        <v>725004</v>
      </c>
      <c r="C57" s="47" t="s">
        <v>1100</v>
      </c>
      <c r="D57" s="48" t="s">
        <v>87</v>
      </c>
      <c r="E57" s="49">
        <v>28</v>
      </c>
      <c r="F57" s="54"/>
      <c r="G57" s="54">
        <f t="shared" si="6"/>
        <v>0</v>
      </c>
      <c r="H57" s="50"/>
    </row>
    <row r="58" spans="1:8" s="33" customFormat="1" ht="12.75">
      <c r="A58" s="45">
        <f t="shared" si="5"/>
        <v>47</v>
      </c>
      <c r="B58" s="46">
        <v>725005</v>
      </c>
      <c r="C58" s="47" t="s">
        <v>1101</v>
      </c>
      <c r="D58" s="48" t="s">
        <v>87</v>
      </c>
      <c r="E58" s="49">
        <v>28</v>
      </c>
      <c r="F58" s="54"/>
      <c r="G58" s="54">
        <f t="shared" si="6"/>
        <v>0</v>
      </c>
      <c r="H58" s="50"/>
    </row>
    <row r="59" spans="1:8" s="33" customFormat="1" ht="12.75">
      <c r="A59" s="45">
        <f t="shared" si="5"/>
        <v>48</v>
      </c>
      <c r="B59" s="46">
        <v>725006</v>
      </c>
      <c r="C59" s="47" t="s">
        <v>1102</v>
      </c>
      <c r="D59" s="48" t="s">
        <v>87</v>
      </c>
      <c r="E59" s="49">
        <v>28</v>
      </c>
      <c r="F59" s="54"/>
      <c r="G59" s="54">
        <f t="shared" si="6"/>
        <v>0</v>
      </c>
      <c r="H59" s="50"/>
    </row>
    <row r="60" spans="1:8" s="33" customFormat="1" ht="12.75">
      <c r="A60" s="45">
        <f t="shared" si="5"/>
        <v>49</v>
      </c>
      <c r="B60" s="46">
        <v>725007</v>
      </c>
      <c r="C60" s="47" t="s">
        <v>1103</v>
      </c>
      <c r="D60" s="48" t="s">
        <v>87</v>
      </c>
      <c r="E60" s="49">
        <v>8</v>
      </c>
      <c r="F60" s="54"/>
      <c r="G60" s="54">
        <f t="shared" si="6"/>
        <v>0</v>
      </c>
      <c r="H60" s="50"/>
    </row>
    <row r="61" spans="1:8" s="16" customFormat="1" ht="11.25">
      <c r="A61" s="45">
        <f t="shared" si="5"/>
        <v>50</v>
      </c>
      <c r="B61" s="46">
        <v>725008</v>
      </c>
      <c r="C61" s="47" t="s">
        <v>1104</v>
      </c>
      <c r="D61" s="48" t="s">
        <v>87</v>
      </c>
      <c r="E61" s="49">
        <v>8</v>
      </c>
      <c r="F61" s="54"/>
      <c r="G61" s="54">
        <f t="shared" si="6"/>
        <v>0</v>
      </c>
      <c r="H61" s="50"/>
    </row>
    <row r="62" spans="1:8" s="16" customFormat="1" ht="11.25">
      <c r="A62" s="45">
        <f t="shared" si="5"/>
        <v>51</v>
      </c>
      <c r="B62" s="46">
        <v>725009</v>
      </c>
      <c r="C62" s="47" t="s">
        <v>1105</v>
      </c>
      <c r="D62" s="48" t="s">
        <v>87</v>
      </c>
      <c r="E62" s="49">
        <v>9</v>
      </c>
      <c r="F62" s="54"/>
      <c r="G62" s="54">
        <f>ROUND(E62*F62,2)</f>
        <v>0</v>
      </c>
      <c r="H62" s="50"/>
    </row>
    <row r="63" spans="1:8" s="16" customFormat="1" ht="11.25">
      <c r="A63" s="45">
        <f t="shared" si="5"/>
        <v>52</v>
      </c>
      <c r="B63" s="46">
        <v>725010</v>
      </c>
      <c r="C63" s="47" t="s">
        <v>1106</v>
      </c>
      <c r="D63" s="48" t="s">
        <v>87</v>
      </c>
      <c r="E63" s="49">
        <v>11</v>
      </c>
      <c r="F63" s="54"/>
      <c r="G63" s="54">
        <f aca="true" t="shared" si="7" ref="G63:G68">ROUND(E63*F63,2)</f>
        <v>0</v>
      </c>
      <c r="H63" s="50"/>
    </row>
    <row r="64" spans="1:8" s="33" customFormat="1" ht="12.75">
      <c r="A64" s="45">
        <f t="shared" si="5"/>
        <v>53</v>
      </c>
      <c r="B64" s="99">
        <v>725901</v>
      </c>
      <c r="C64" s="47" t="s">
        <v>1107</v>
      </c>
      <c r="D64" s="48" t="s">
        <v>87</v>
      </c>
      <c r="E64" s="49">
        <v>31</v>
      </c>
      <c r="F64" s="54"/>
      <c r="G64" s="54">
        <f t="shared" si="7"/>
        <v>0</v>
      </c>
      <c r="H64" s="50"/>
    </row>
    <row r="65" spans="1:8" s="33" customFormat="1" ht="12.75">
      <c r="A65" s="45">
        <f t="shared" si="5"/>
        <v>54</v>
      </c>
      <c r="B65" s="99">
        <v>725902</v>
      </c>
      <c r="C65" s="47" t="s">
        <v>1108</v>
      </c>
      <c r="D65" s="48" t="s">
        <v>87</v>
      </c>
      <c r="E65" s="49">
        <v>28</v>
      </c>
      <c r="F65" s="54"/>
      <c r="G65" s="54">
        <f t="shared" si="7"/>
        <v>0</v>
      </c>
      <c r="H65" s="50"/>
    </row>
    <row r="66" spans="1:8" s="33" customFormat="1" ht="12.75">
      <c r="A66" s="45">
        <f t="shared" si="5"/>
        <v>55</v>
      </c>
      <c r="B66" s="99">
        <v>725903</v>
      </c>
      <c r="C66" s="47" t="s">
        <v>1109</v>
      </c>
      <c r="D66" s="48" t="s">
        <v>87</v>
      </c>
      <c r="E66" s="49">
        <v>9</v>
      </c>
      <c r="F66" s="54"/>
      <c r="G66" s="54">
        <f t="shared" si="7"/>
        <v>0</v>
      </c>
      <c r="H66" s="50"/>
    </row>
    <row r="67" spans="1:8" s="33" customFormat="1" ht="12.75">
      <c r="A67" s="45">
        <f t="shared" si="5"/>
        <v>56</v>
      </c>
      <c r="B67" s="99">
        <v>725904</v>
      </c>
      <c r="C67" s="47" t="s">
        <v>1110</v>
      </c>
      <c r="D67" s="48" t="s">
        <v>87</v>
      </c>
      <c r="E67" s="49">
        <v>8</v>
      </c>
      <c r="F67" s="54"/>
      <c r="G67" s="54">
        <f t="shared" si="7"/>
        <v>0</v>
      </c>
      <c r="H67" s="50"/>
    </row>
    <row r="68" spans="1:8" s="33" customFormat="1" ht="12.75">
      <c r="A68" s="45">
        <f t="shared" si="5"/>
        <v>57</v>
      </c>
      <c r="B68" s="99">
        <v>725905</v>
      </c>
      <c r="C68" s="47" t="s">
        <v>1111</v>
      </c>
      <c r="D68" s="48" t="s">
        <v>87</v>
      </c>
      <c r="E68" s="49">
        <v>5</v>
      </c>
      <c r="F68" s="54"/>
      <c r="G68" s="54">
        <f t="shared" si="7"/>
        <v>0</v>
      </c>
      <c r="H68" s="50"/>
    </row>
    <row r="69" spans="1:10" s="28" customFormat="1" ht="11.25">
      <c r="A69" s="111"/>
      <c r="B69" s="112"/>
      <c r="C69" s="112"/>
      <c r="D69" s="113"/>
      <c r="E69" s="114"/>
      <c r="F69" s="115"/>
      <c r="G69" s="116"/>
      <c r="H69" s="112"/>
      <c r="I69" s="117"/>
      <c r="J69" s="117"/>
    </row>
    <row r="70" spans="1:12" s="28" customFormat="1" ht="21" customHeight="1">
      <c r="A70" s="118"/>
      <c r="B70" s="119"/>
      <c r="C70" s="119" t="s">
        <v>69</v>
      </c>
      <c r="D70" s="120"/>
      <c r="E70" s="118"/>
      <c r="F70" s="118"/>
      <c r="G70" s="121">
        <f>SUBTOTAL(9,G8:G69)</f>
        <v>0</v>
      </c>
      <c r="I70" s="122"/>
      <c r="J70" s="122"/>
      <c r="L70" s="121"/>
    </row>
    <row r="71" spans="1:8" s="51" customFormat="1" ht="12.75">
      <c r="A71" s="52"/>
      <c r="B71" s="53"/>
      <c r="C71" s="52"/>
      <c r="D71" s="52"/>
      <c r="E71" s="52"/>
      <c r="F71" s="52"/>
      <c r="G71" s="52"/>
      <c r="H71" s="52"/>
    </row>
    <row r="72" spans="1:8" s="28" customFormat="1" ht="12.75">
      <c r="A72" s="30"/>
      <c r="B72" s="30"/>
      <c r="C72" s="30"/>
      <c r="D72" s="30"/>
      <c r="E72" s="30"/>
      <c r="F72" s="31"/>
      <c r="G72" s="31"/>
      <c r="H72" s="30"/>
    </row>
    <row r="73" spans="1:8" s="28" customFormat="1" ht="12.75">
      <c r="A73" s="30"/>
      <c r="B73" s="30"/>
      <c r="C73" s="30"/>
      <c r="D73" s="30"/>
      <c r="E73" s="30"/>
      <c r="F73" s="31"/>
      <c r="G73" s="31"/>
      <c r="H73" s="30"/>
    </row>
    <row r="74" spans="1:10" s="16" customFormat="1" ht="21" customHeight="1">
      <c r="A74" s="30"/>
      <c r="B74" s="30"/>
      <c r="C74" s="30"/>
      <c r="D74" s="30"/>
      <c r="E74" s="30"/>
      <c r="F74" s="31"/>
      <c r="G74" s="31"/>
      <c r="H74" s="30"/>
      <c r="J74" s="32"/>
    </row>
    <row r="75" spans="1:8" s="16" customFormat="1" ht="12.75">
      <c r="A75" s="30"/>
      <c r="B75" s="30"/>
      <c r="C75" s="30"/>
      <c r="D75" s="30"/>
      <c r="E75" s="30"/>
      <c r="F75" s="31"/>
      <c r="G75" s="31"/>
      <c r="H75" s="30"/>
    </row>
    <row r="77" ht="117" customHeight="1"/>
  </sheetData>
  <sheetProtection/>
  <conditionalFormatting sqref="G71">
    <cfRule type="cellIs" priority="1" dxfId="7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6" r:id="rId1"/>
  <headerFooter alignWithMargins="0">
    <oddFooter>&amp;LMETROPROJEKT Praha a.s.&amp;C&amp;P/&amp;N&amp;R&amp;A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2" sqref="A2"/>
      <selection pane="bottomLeft" activeCell="E19" sqref="E19"/>
    </sheetView>
  </sheetViews>
  <sheetFormatPr defaultColWidth="9.00390625" defaultRowHeight="12.75"/>
  <cols>
    <col min="1" max="1" width="6.25390625" style="30" customWidth="1"/>
    <col min="2" max="2" width="9.375" style="30" bestFit="1" customWidth="1"/>
    <col min="3" max="3" width="48.25390625" style="30" customWidth="1"/>
    <col min="4" max="4" width="5.25390625" style="30" bestFit="1" customWidth="1"/>
    <col min="5" max="5" width="9.375" style="30" bestFit="1" customWidth="1"/>
    <col min="6" max="6" width="10.625" style="31" customWidth="1"/>
    <col min="7" max="7" width="10.75390625" style="31" customWidth="1"/>
    <col min="8" max="8" width="50.375" style="30" customWidth="1"/>
    <col min="9" max="9" width="9.625" style="30" customWidth="1"/>
    <col min="10" max="16384" width="9.125" style="30" customWidth="1"/>
  </cols>
  <sheetData>
    <row r="1" spans="1:8" s="16" customFormat="1" ht="21" customHeight="1">
      <c r="A1" s="13" t="s">
        <v>1190</v>
      </c>
      <c r="B1" s="14"/>
      <c r="C1" s="14"/>
      <c r="D1" s="15"/>
      <c r="E1" s="14"/>
      <c r="F1" s="14"/>
      <c r="G1" s="14"/>
      <c r="H1" s="27"/>
    </row>
    <row r="2" spans="1:8" s="16" customFormat="1" ht="14.25" customHeight="1">
      <c r="A2" s="17" t="s">
        <v>15</v>
      </c>
      <c r="B2" s="43" t="str">
        <f>Souhrn!C3</f>
        <v>ČRo Římská 15 - rekonstrukce VZT, klimatizace a vytápění</v>
      </c>
      <c r="C2" s="18"/>
      <c r="D2" s="19"/>
      <c r="E2" s="18" t="s">
        <v>4</v>
      </c>
      <c r="F2" s="14"/>
      <c r="G2" s="14"/>
      <c r="H2" s="18"/>
    </row>
    <row r="3" spans="1:8" s="16" customFormat="1" ht="12" customHeight="1">
      <c r="A3" s="17" t="s">
        <v>67</v>
      </c>
      <c r="B3" s="43" t="s">
        <v>1159</v>
      </c>
      <c r="C3" s="18"/>
      <c r="D3" s="19"/>
      <c r="E3" s="18" t="s">
        <v>5</v>
      </c>
      <c r="F3" s="21">
        <v>42747</v>
      </c>
      <c r="G3" s="14"/>
      <c r="H3" s="14"/>
    </row>
    <row r="4" spans="1:8" s="16" customFormat="1" ht="12" customHeight="1">
      <c r="A4" s="44" t="s">
        <v>14</v>
      </c>
      <c r="B4" s="43"/>
      <c r="C4" s="18"/>
      <c r="D4" s="19"/>
      <c r="E4" s="18"/>
      <c r="F4" s="21"/>
      <c r="G4" s="14"/>
      <c r="H4" s="14"/>
    </row>
    <row r="5" spans="1:8" s="16" customFormat="1" ht="7.5" customHeight="1" thickBot="1">
      <c r="A5" s="14"/>
      <c r="B5" s="14"/>
      <c r="C5" s="14"/>
      <c r="D5" s="15"/>
      <c r="E5" s="14"/>
      <c r="F5" s="14"/>
      <c r="G5" s="14"/>
      <c r="H5" s="14"/>
    </row>
    <row r="6" spans="1:8" s="16" customFormat="1" ht="24.75" customHeight="1" thickBot="1">
      <c r="A6" s="42" t="s">
        <v>6</v>
      </c>
      <c r="B6" s="40" t="s">
        <v>13</v>
      </c>
      <c r="C6" s="40" t="s">
        <v>7</v>
      </c>
      <c r="D6" s="40" t="s">
        <v>8</v>
      </c>
      <c r="E6" s="40" t="s">
        <v>9</v>
      </c>
      <c r="F6" s="40" t="s">
        <v>10</v>
      </c>
      <c r="G6" s="41" t="s">
        <v>11</v>
      </c>
      <c r="H6" s="20" t="s">
        <v>1</v>
      </c>
    </row>
    <row r="7" spans="1:8" s="16" customFormat="1" ht="12.75" customHeight="1" thickBot="1">
      <c r="A7" s="39" t="s">
        <v>2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38">
        <v>7</v>
      </c>
      <c r="H7" s="20">
        <v>8</v>
      </c>
    </row>
    <row r="8" spans="1:8" s="16" customFormat="1" ht="6.75" customHeight="1">
      <c r="A8" s="37"/>
      <c r="B8" s="34"/>
      <c r="C8" s="34"/>
      <c r="D8" s="36"/>
      <c r="E8" s="34"/>
      <c r="F8" s="34"/>
      <c r="G8" s="34"/>
      <c r="H8" s="35"/>
    </row>
    <row r="9" spans="1:10" s="33" customFormat="1" ht="21" customHeight="1">
      <c r="A9" s="103"/>
      <c r="B9" s="104"/>
      <c r="C9" s="105" t="s">
        <v>1191</v>
      </c>
      <c r="D9" s="106"/>
      <c r="E9" s="107"/>
      <c r="F9" s="108"/>
      <c r="G9" s="109"/>
      <c r="H9" s="106"/>
      <c r="I9" s="110"/>
      <c r="J9" s="110"/>
    </row>
    <row r="10" spans="1:11" s="16" customFormat="1" ht="67.5">
      <c r="A10" s="45">
        <f>MAX(A9:A9)+1</f>
        <v>1</v>
      </c>
      <c r="B10" s="46">
        <v>2100001</v>
      </c>
      <c r="C10" s="47" t="s">
        <v>1160</v>
      </c>
      <c r="D10" s="48" t="s">
        <v>87</v>
      </c>
      <c r="E10" s="49">
        <v>1</v>
      </c>
      <c r="F10" s="54"/>
      <c r="G10" s="134">
        <f aca="true" t="shared" si="0" ref="G10:G27">ROUND(E10*F10,2)</f>
        <v>0</v>
      </c>
      <c r="H10" s="50" t="s">
        <v>1162</v>
      </c>
      <c r="K10" s="100"/>
    </row>
    <row r="11" spans="1:8" s="16" customFormat="1" ht="67.5">
      <c r="A11" s="45">
        <f>MAX(A9:A10)+1</f>
        <v>2</v>
      </c>
      <c r="B11" s="46">
        <v>2100002</v>
      </c>
      <c r="C11" s="47" t="s">
        <v>1161</v>
      </c>
      <c r="D11" s="48" t="s">
        <v>87</v>
      </c>
      <c r="E11" s="49">
        <v>1</v>
      </c>
      <c r="F11" s="54"/>
      <c r="G11" s="134">
        <f t="shared" si="0"/>
        <v>0</v>
      </c>
      <c r="H11" s="50" t="s">
        <v>1162</v>
      </c>
    </row>
    <row r="12" spans="1:8" s="33" customFormat="1" ht="67.5">
      <c r="A12" s="45">
        <f>MAX(A10:A11)+1</f>
        <v>3</v>
      </c>
      <c r="B12" s="46">
        <v>2100003</v>
      </c>
      <c r="C12" s="47" t="s">
        <v>1163</v>
      </c>
      <c r="D12" s="48" t="s">
        <v>87</v>
      </c>
      <c r="E12" s="49">
        <v>1</v>
      </c>
      <c r="F12" s="54"/>
      <c r="G12" s="134">
        <f t="shared" si="0"/>
        <v>0</v>
      </c>
      <c r="H12" s="50" t="s">
        <v>1162</v>
      </c>
    </row>
    <row r="13" spans="1:8" s="33" customFormat="1" ht="22.5">
      <c r="A13" s="45">
        <f>MAX(A11:A12)+1</f>
        <v>4</v>
      </c>
      <c r="B13" s="46">
        <v>2100004</v>
      </c>
      <c r="C13" s="47" t="s">
        <v>1164</v>
      </c>
      <c r="D13" s="48" t="s">
        <v>640</v>
      </c>
      <c r="E13" s="49">
        <v>120</v>
      </c>
      <c r="F13" s="54"/>
      <c r="G13" s="134">
        <f t="shared" si="0"/>
        <v>0</v>
      </c>
      <c r="H13" s="50" t="s">
        <v>1180</v>
      </c>
    </row>
    <row r="14" spans="1:8" s="33" customFormat="1" ht="22.5">
      <c r="A14" s="45">
        <f>MAX(A12:A13)+1</f>
        <v>5</v>
      </c>
      <c r="B14" s="46">
        <v>2100005</v>
      </c>
      <c r="C14" s="47" t="s">
        <v>1165</v>
      </c>
      <c r="D14" s="48" t="s">
        <v>640</v>
      </c>
      <c r="E14" s="49">
        <v>120</v>
      </c>
      <c r="F14" s="54"/>
      <c r="G14" s="134">
        <f t="shared" si="0"/>
        <v>0</v>
      </c>
      <c r="H14" s="50" t="s">
        <v>1180</v>
      </c>
    </row>
    <row r="15" spans="1:8" s="33" customFormat="1" ht="22.5">
      <c r="A15" s="45">
        <f>MAX(A12:A14)+1</f>
        <v>6</v>
      </c>
      <c r="B15" s="46">
        <v>2100006</v>
      </c>
      <c r="C15" s="47" t="s">
        <v>1166</v>
      </c>
      <c r="D15" s="48" t="s">
        <v>640</v>
      </c>
      <c r="E15" s="49">
        <v>430</v>
      </c>
      <c r="F15" s="54"/>
      <c r="G15" s="134">
        <f t="shared" si="0"/>
        <v>0</v>
      </c>
      <c r="H15" s="50" t="s">
        <v>1180</v>
      </c>
    </row>
    <row r="16" spans="1:11" s="16" customFormat="1" ht="12.75">
      <c r="A16" s="45">
        <f>MAX(A15:A15)+1</f>
        <v>7</v>
      </c>
      <c r="B16" s="46">
        <v>2100007</v>
      </c>
      <c r="C16" s="47" t="s">
        <v>1167</v>
      </c>
      <c r="D16" s="48" t="s">
        <v>640</v>
      </c>
      <c r="E16" s="49">
        <v>20</v>
      </c>
      <c r="F16" s="54"/>
      <c r="G16" s="134">
        <f t="shared" si="0"/>
        <v>0</v>
      </c>
      <c r="H16" s="50" t="s">
        <v>1181</v>
      </c>
      <c r="K16" s="100"/>
    </row>
    <row r="17" spans="1:8" s="16" customFormat="1" ht="56.25">
      <c r="A17" s="45">
        <f>MAX(A16:A16)+1</f>
        <v>8</v>
      </c>
      <c r="B17" s="46">
        <v>2100008</v>
      </c>
      <c r="C17" s="47" t="s">
        <v>1168</v>
      </c>
      <c r="D17" s="48" t="s">
        <v>640</v>
      </c>
      <c r="E17" s="49">
        <v>120</v>
      </c>
      <c r="F17" s="54"/>
      <c r="G17" s="134">
        <f t="shared" si="0"/>
        <v>0</v>
      </c>
      <c r="H17" s="50" t="s">
        <v>1182</v>
      </c>
    </row>
    <row r="18" spans="1:8" s="33" customFormat="1" ht="22.5">
      <c r="A18" s="45">
        <f aca="true" t="shared" si="1" ref="A18:A27">MAX(A16:A17)+1</f>
        <v>9</v>
      </c>
      <c r="B18" s="46">
        <v>2100009</v>
      </c>
      <c r="C18" s="47" t="s">
        <v>1169</v>
      </c>
      <c r="D18" s="48" t="s">
        <v>87</v>
      </c>
      <c r="E18" s="49">
        <v>360</v>
      </c>
      <c r="F18" s="54"/>
      <c r="G18" s="134">
        <f t="shared" si="0"/>
        <v>0</v>
      </c>
      <c r="H18" s="50" t="s">
        <v>1182</v>
      </c>
    </row>
    <row r="19" spans="1:8" s="33" customFormat="1" ht="22.5">
      <c r="A19" s="45">
        <f t="shared" si="1"/>
        <v>10</v>
      </c>
      <c r="B19" s="46">
        <v>2100010</v>
      </c>
      <c r="C19" s="47" t="s">
        <v>1170</v>
      </c>
      <c r="D19" s="48" t="s">
        <v>1019</v>
      </c>
      <c r="E19" s="49">
        <v>10</v>
      </c>
      <c r="F19" s="54"/>
      <c r="G19" s="134">
        <f t="shared" si="0"/>
        <v>0</v>
      </c>
      <c r="H19" s="50" t="s">
        <v>1183</v>
      </c>
    </row>
    <row r="20" spans="1:8" s="16" customFormat="1" ht="11.25">
      <c r="A20" s="45">
        <f t="shared" si="1"/>
        <v>11</v>
      </c>
      <c r="B20" s="46">
        <v>2100011</v>
      </c>
      <c r="C20" s="47" t="s">
        <v>1171</v>
      </c>
      <c r="D20" s="48" t="s">
        <v>1172</v>
      </c>
      <c r="E20" s="49">
        <v>1</v>
      </c>
      <c r="F20" s="54"/>
      <c r="G20" s="134">
        <f t="shared" si="0"/>
        <v>0</v>
      </c>
      <c r="H20" s="50" t="s">
        <v>1184</v>
      </c>
    </row>
    <row r="21" spans="1:8" s="16" customFormat="1" ht="11.25">
      <c r="A21" s="45">
        <f t="shared" si="1"/>
        <v>12</v>
      </c>
      <c r="B21" s="46">
        <v>2100012</v>
      </c>
      <c r="C21" s="47" t="s">
        <v>1173</v>
      </c>
      <c r="D21" s="48" t="s">
        <v>506</v>
      </c>
      <c r="E21" s="49">
        <v>10</v>
      </c>
      <c r="F21" s="54"/>
      <c r="G21" s="134">
        <f t="shared" si="0"/>
        <v>0</v>
      </c>
      <c r="H21" s="50" t="s">
        <v>1185</v>
      </c>
    </row>
    <row r="22" spans="1:8" s="16" customFormat="1" ht="22.5">
      <c r="A22" s="45">
        <f t="shared" si="1"/>
        <v>13</v>
      </c>
      <c r="B22" s="46">
        <v>2100013</v>
      </c>
      <c r="C22" s="47" t="s">
        <v>1174</v>
      </c>
      <c r="D22" s="48" t="s">
        <v>1172</v>
      </c>
      <c r="E22" s="49">
        <v>1</v>
      </c>
      <c r="F22" s="54"/>
      <c r="G22" s="134">
        <f t="shared" si="0"/>
        <v>0</v>
      </c>
      <c r="H22" s="50" t="s">
        <v>1186</v>
      </c>
    </row>
    <row r="23" spans="1:8" s="16" customFormat="1" ht="11.25">
      <c r="A23" s="45">
        <f t="shared" si="1"/>
        <v>14</v>
      </c>
      <c r="B23" s="46">
        <v>2100014</v>
      </c>
      <c r="C23" s="47" t="s">
        <v>1175</v>
      </c>
      <c r="D23" s="48" t="s">
        <v>87</v>
      </c>
      <c r="E23" s="49">
        <v>1</v>
      </c>
      <c r="F23" s="54"/>
      <c r="G23" s="134">
        <f t="shared" si="0"/>
        <v>0</v>
      </c>
      <c r="H23" s="50" t="s">
        <v>1187</v>
      </c>
    </row>
    <row r="24" spans="1:8" s="16" customFormat="1" ht="11.25">
      <c r="A24" s="45">
        <f t="shared" si="1"/>
        <v>15</v>
      </c>
      <c r="B24" s="46">
        <v>2100015</v>
      </c>
      <c r="C24" s="47" t="s">
        <v>1176</v>
      </c>
      <c r="D24" s="48" t="s">
        <v>87</v>
      </c>
      <c r="E24" s="49">
        <v>1</v>
      </c>
      <c r="F24" s="54"/>
      <c r="G24" s="134">
        <f t="shared" si="0"/>
        <v>0</v>
      </c>
      <c r="H24" s="50" t="s">
        <v>1187</v>
      </c>
    </row>
    <row r="25" spans="1:8" s="16" customFormat="1" ht="11.25">
      <c r="A25" s="45">
        <f t="shared" si="1"/>
        <v>16</v>
      </c>
      <c r="B25" s="46">
        <v>2100016</v>
      </c>
      <c r="C25" s="47" t="s">
        <v>1177</v>
      </c>
      <c r="D25" s="48" t="s">
        <v>87</v>
      </c>
      <c r="E25" s="49">
        <v>1</v>
      </c>
      <c r="F25" s="54"/>
      <c r="G25" s="134">
        <f t="shared" si="0"/>
        <v>0</v>
      </c>
      <c r="H25" s="50" t="s">
        <v>1188</v>
      </c>
    </row>
    <row r="26" spans="1:8" s="16" customFormat="1" ht="22.5">
      <c r="A26" s="45">
        <f t="shared" si="1"/>
        <v>17</v>
      </c>
      <c r="B26" s="46">
        <v>2100017</v>
      </c>
      <c r="C26" s="47" t="s">
        <v>1178</v>
      </c>
      <c r="D26" s="48" t="s">
        <v>1019</v>
      </c>
      <c r="E26" s="49">
        <v>40</v>
      </c>
      <c r="F26" s="54"/>
      <c r="G26" s="134">
        <f t="shared" si="0"/>
        <v>0</v>
      </c>
      <c r="H26" s="50" t="s">
        <v>1189</v>
      </c>
    </row>
    <row r="27" spans="1:8" s="16" customFormat="1" ht="11.25">
      <c r="A27" s="45">
        <f t="shared" si="1"/>
        <v>18</v>
      </c>
      <c r="B27" s="46">
        <v>2100018</v>
      </c>
      <c r="C27" s="47" t="s">
        <v>1179</v>
      </c>
      <c r="D27" s="48" t="s">
        <v>87</v>
      </c>
      <c r="E27" s="49">
        <v>1</v>
      </c>
      <c r="F27" s="54"/>
      <c r="G27" s="134">
        <f t="shared" si="0"/>
        <v>0</v>
      </c>
      <c r="H27" s="50" t="s">
        <v>1187</v>
      </c>
    </row>
    <row r="28" spans="1:10" s="28" customFormat="1" ht="11.25">
      <c r="A28" s="111"/>
      <c r="B28" s="112"/>
      <c r="C28" s="112"/>
      <c r="D28" s="113"/>
      <c r="E28" s="114"/>
      <c r="F28" s="115"/>
      <c r="G28" s="116"/>
      <c r="H28" s="112"/>
      <c r="I28" s="117"/>
      <c r="J28" s="117"/>
    </row>
    <row r="29" spans="1:12" s="28" customFormat="1" ht="21" customHeight="1">
      <c r="A29" s="118"/>
      <c r="B29" s="119"/>
      <c r="C29" s="119" t="s">
        <v>69</v>
      </c>
      <c r="D29" s="120"/>
      <c r="E29" s="118"/>
      <c r="F29" s="118"/>
      <c r="G29" s="121">
        <f>SUBTOTAL(9,G8:G28)</f>
        <v>0</v>
      </c>
      <c r="I29" s="122"/>
      <c r="J29" s="122"/>
      <c r="L29" s="121"/>
    </row>
    <row r="30" spans="1:8" s="51" customFormat="1" ht="12.75">
      <c r="A30" s="52"/>
      <c r="B30" s="53"/>
      <c r="C30" s="52"/>
      <c r="D30" s="52"/>
      <c r="E30" s="52"/>
      <c r="F30" s="52"/>
      <c r="G30" s="52"/>
      <c r="H30" s="52"/>
    </row>
    <row r="31" spans="1:8" s="28" customFormat="1" ht="12.75">
      <c r="A31" s="30"/>
      <c r="B31" s="30"/>
      <c r="C31" s="30"/>
      <c r="D31" s="30"/>
      <c r="E31" s="30"/>
      <c r="F31" s="31"/>
      <c r="G31" s="31"/>
      <c r="H31" s="30"/>
    </row>
    <row r="32" spans="1:8" s="28" customFormat="1" ht="12.75">
      <c r="A32" s="30"/>
      <c r="B32" s="30"/>
      <c r="C32" s="30"/>
      <c r="D32" s="30"/>
      <c r="E32" s="30"/>
      <c r="F32" s="31"/>
      <c r="G32" s="31"/>
      <c r="H32" s="30"/>
    </row>
    <row r="33" spans="1:10" s="16" customFormat="1" ht="21" customHeight="1">
      <c r="A33" s="30"/>
      <c r="B33" s="30"/>
      <c r="C33" s="30"/>
      <c r="D33" s="30"/>
      <c r="E33" s="30"/>
      <c r="F33" s="31"/>
      <c r="G33" s="31"/>
      <c r="H33" s="30"/>
      <c r="J33" s="32"/>
    </row>
    <row r="34" spans="1:8" s="16" customFormat="1" ht="12.75">
      <c r="A34" s="30"/>
      <c r="B34" s="30"/>
      <c r="C34" s="30"/>
      <c r="D34" s="30"/>
      <c r="E34" s="30"/>
      <c r="F34" s="31"/>
      <c r="G34" s="31"/>
      <c r="H34" s="30"/>
    </row>
    <row r="36" ht="117" customHeight="1"/>
  </sheetData>
  <sheetProtection/>
  <conditionalFormatting sqref="G30">
    <cfRule type="cellIs" priority="1" dxfId="7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6" r:id="rId1"/>
  <headerFooter alignWithMargins="0">
    <oddFooter>&amp;LMETROPROJEKT Praha a.s.&amp;C&amp;P/&amp;N&amp;R&amp;A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7"/>
  <sheetViews>
    <sheetView showGridLines="0" view="pageBreakPreview" zoomScaleSheetLayoutView="100" zoomScalePageLayoutView="0" workbookViewId="0" topLeftCell="A1">
      <pane ySplit="8" topLeftCell="A258" activePane="bottomLeft" state="frozen"/>
      <selection pane="topLeft" activeCell="A2" sqref="A2"/>
      <selection pane="bottomLeft" activeCell="E258" sqref="E258"/>
    </sheetView>
  </sheetViews>
  <sheetFormatPr defaultColWidth="9.00390625" defaultRowHeight="12.75"/>
  <cols>
    <col min="1" max="1" width="6.25390625" style="30" customWidth="1"/>
    <col min="2" max="2" width="9.375" style="30" bestFit="1" customWidth="1"/>
    <col min="3" max="3" width="48.25390625" style="30" customWidth="1"/>
    <col min="4" max="4" width="5.25390625" style="30" bestFit="1" customWidth="1"/>
    <col min="5" max="5" width="9.375" style="30" bestFit="1" customWidth="1"/>
    <col min="6" max="6" width="10.625" style="31" customWidth="1"/>
    <col min="7" max="7" width="10.75390625" style="31" customWidth="1"/>
    <col min="8" max="8" width="50.375" style="30" customWidth="1"/>
    <col min="9" max="9" width="9.625" style="30" customWidth="1"/>
    <col min="10" max="16384" width="9.125" style="30" customWidth="1"/>
  </cols>
  <sheetData>
    <row r="1" spans="1:8" s="16" customFormat="1" ht="21" customHeight="1">
      <c r="A1" s="13" t="s">
        <v>1190</v>
      </c>
      <c r="B1" s="14"/>
      <c r="C1" s="14"/>
      <c r="D1" s="15"/>
      <c r="E1" s="14"/>
      <c r="F1" s="14"/>
      <c r="G1" s="14"/>
      <c r="H1" s="27"/>
    </row>
    <row r="2" spans="1:8" s="16" customFormat="1" ht="14.25" customHeight="1">
      <c r="A2" s="17" t="s">
        <v>15</v>
      </c>
      <c r="B2" s="43" t="str">
        <f>Souhrn!C3</f>
        <v>ČRo Římská 15 - rekonstrukce VZT, klimatizace a vytápění</v>
      </c>
      <c r="C2" s="18"/>
      <c r="D2" s="19"/>
      <c r="E2" s="18" t="s">
        <v>4</v>
      </c>
      <c r="F2" s="14"/>
      <c r="G2" s="14"/>
      <c r="H2" s="18"/>
    </row>
    <row r="3" spans="1:8" s="16" customFormat="1" ht="12" customHeight="1">
      <c r="A3" s="17" t="s">
        <v>67</v>
      </c>
      <c r="B3" s="43" t="s">
        <v>680</v>
      </c>
      <c r="C3" s="18"/>
      <c r="D3" s="19"/>
      <c r="E3" s="18" t="s">
        <v>5</v>
      </c>
      <c r="F3" s="21">
        <v>42747</v>
      </c>
      <c r="G3" s="14"/>
      <c r="H3" s="14"/>
    </row>
    <row r="4" spans="1:8" s="16" customFormat="1" ht="12" customHeight="1">
      <c r="A4" s="44" t="s">
        <v>14</v>
      </c>
      <c r="B4" s="43"/>
      <c r="C4" s="18"/>
      <c r="D4" s="19"/>
      <c r="E4" s="18"/>
      <c r="F4" s="21"/>
      <c r="G4" s="14"/>
      <c r="H4" s="14"/>
    </row>
    <row r="5" spans="1:8" s="16" customFormat="1" ht="7.5" customHeight="1" thickBot="1">
      <c r="A5" s="14"/>
      <c r="B5" s="14"/>
      <c r="C5" s="14"/>
      <c r="D5" s="15"/>
      <c r="E5" s="14"/>
      <c r="F5" s="14"/>
      <c r="G5" s="14"/>
      <c r="H5" s="14"/>
    </row>
    <row r="6" spans="1:8" s="16" customFormat="1" ht="24.75" customHeight="1" thickBot="1">
      <c r="A6" s="42" t="s">
        <v>6</v>
      </c>
      <c r="B6" s="40" t="s">
        <v>13</v>
      </c>
      <c r="C6" s="40" t="s">
        <v>7</v>
      </c>
      <c r="D6" s="40" t="s">
        <v>8</v>
      </c>
      <c r="E6" s="40" t="s">
        <v>9</v>
      </c>
      <c r="F6" s="40" t="s">
        <v>10</v>
      </c>
      <c r="G6" s="41" t="s">
        <v>11</v>
      </c>
      <c r="H6" s="20" t="s">
        <v>1</v>
      </c>
    </row>
    <row r="7" spans="1:8" s="16" customFormat="1" ht="12.75" customHeight="1" thickBot="1">
      <c r="A7" s="39" t="s">
        <v>2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38">
        <v>7</v>
      </c>
      <c r="H7" s="20">
        <v>8</v>
      </c>
    </row>
    <row r="8" spans="1:8" s="16" customFormat="1" ht="6.75" customHeight="1">
      <c r="A8" s="37"/>
      <c r="B8" s="34"/>
      <c r="C8" s="34"/>
      <c r="D8" s="36"/>
      <c r="E8" s="34"/>
      <c r="F8" s="34"/>
      <c r="G8" s="34"/>
      <c r="H8" s="35"/>
    </row>
    <row r="9" spans="1:10" s="33" customFormat="1" ht="21" customHeight="1">
      <c r="A9" s="103"/>
      <c r="B9" s="123" t="s">
        <v>532</v>
      </c>
      <c r="C9" s="105" t="s">
        <v>533</v>
      </c>
      <c r="D9" s="106"/>
      <c r="E9" s="107"/>
      <c r="F9" s="108"/>
      <c r="G9" s="109"/>
      <c r="H9" s="106"/>
      <c r="I9" s="110"/>
      <c r="J9" s="110"/>
    </row>
    <row r="10" spans="1:11" s="16" customFormat="1" ht="12.75">
      <c r="A10" s="45">
        <f aca="true" t="shared" si="0" ref="A10:A20">MAX(A7:A9)+1</f>
        <v>1</v>
      </c>
      <c r="B10" s="46" t="s">
        <v>681</v>
      </c>
      <c r="C10" s="47" t="s">
        <v>534</v>
      </c>
      <c r="D10" s="48" t="s">
        <v>87</v>
      </c>
      <c r="E10" s="49">
        <v>2</v>
      </c>
      <c r="F10" s="54"/>
      <c r="G10" s="134">
        <f aca="true" t="shared" si="1" ref="G10:G20">ROUND(E10*F10,2)</f>
        <v>0</v>
      </c>
      <c r="H10" s="50"/>
      <c r="K10" s="100"/>
    </row>
    <row r="11" spans="1:8" s="16" customFormat="1" ht="11.25">
      <c r="A11" s="45">
        <f t="shared" si="0"/>
        <v>2</v>
      </c>
      <c r="B11" s="46" t="s">
        <v>682</v>
      </c>
      <c r="C11" s="47" t="s">
        <v>535</v>
      </c>
      <c r="D11" s="48" t="s">
        <v>87</v>
      </c>
      <c r="E11" s="49">
        <v>1</v>
      </c>
      <c r="F11" s="54"/>
      <c r="G11" s="134">
        <f t="shared" si="1"/>
        <v>0</v>
      </c>
      <c r="H11" s="50"/>
    </row>
    <row r="12" spans="1:8" s="16" customFormat="1" ht="11.25">
      <c r="A12" s="45">
        <f t="shared" si="0"/>
        <v>3</v>
      </c>
      <c r="B12" s="46" t="s">
        <v>683</v>
      </c>
      <c r="C12" s="47" t="s">
        <v>536</v>
      </c>
      <c r="D12" s="48" t="s">
        <v>87</v>
      </c>
      <c r="E12" s="49">
        <v>1</v>
      </c>
      <c r="F12" s="54"/>
      <c r="G12" s="134">
        <f t="shared" si="1"/>
        <v>0</v>
      </c>
      <c r="H12" s="50"/>
    </row>
    <row r="13" spans="1:13" s="33" customFormat="1" ht="12.75">
      <c r="A13" s="45">
        <f t="shared" si="0"/>
        <v>4</v>
      </c>
      <c r="B13" s="46" t="s">
        <v>684</v>
      </c>
      <c r="C13" s="47" t="s">
        <v>537</v>
      </c>
      <c r="D13" s="48" t="s">
        <v>87</v>
      </c>
      <c r="E13" s="49">
        <v>1</v>
      </c>
      <c r="F13" s="54"/>
      <c r="G13" s="134">
        <f t="shared" si="1"/>
        <v>0</v>
      </c>
      <c r="H13" s="50"/>
      <c r="M13" s="16"/>
    </row>
    <row r="14" spans="1:13" s="33" customFormat="1" ht="12.75">
      <c r="A14" s="45">
        <f t="shared" si="0"/>
        <v>5</v>
      </c>
      <c r="B14" s="46" t="s">
        <v>685</v>
      </c>
      <c r="C14" s="47" t="s">
        <v>538</v>
      </c>
      <c r="D14" s="48" t="s">
        <v>87</v>
      </c>
      <c r="E14" s="49">
        <v>2</v>
      </c>
      <c r="F14" s="54"/>
      <c r="G14" s="134">
        <f t="shared" si="1"/>
        <v>0</v>
      </c>
      <c r="H14" s="50"/>
      <c r="M14" s="16"/>
    </row>
    <row r="15" spans="1:13" s="33" customFormat="1" ht="12.75">
      <c r="A15" s="45">
        <f t="shared" si="0"/>
        <v>6</v>
      </c>
      <c r="B15" s="46" t="s">
        <v>686</v>
      </c>
      <c r="C15" s="47" t="s">
        <v>539</v>
      </c>
      <c r="D15" s="48" t="s">
        <v>87</v>
      </c>
      <c r="E15" s="49">
        <v>1</v>
      </c>
      <c r="F15" s="54"/>
      <c r="G15" s="134">
        <f t="shared" si="1"/>
        <v>0</v>
      </c>
      <c r="H15" s="50"/>
      <c r="M15" s="16"/>
    </row>
    <row r="16" spans="1:13" s="33" customFormat="1" ht="12.75">
      <c r="A16" s="45">
        <f t="shared" si="0"/>
        <v>7</v>
      </c>
      <c r="B16" s="46" t="s">
        <v>687</v>
      </c>
      <c r="C16" s="47" t="s">
        <v>540</v>
      </c>
      <c r="D16" s="48" t="s">
        <v>87</v>
      </c>
      <c r="E16" s="49">
        <v>2</v>
      </c>
      <c r="F16" s="54"/>
      <c r="G16" s="134">
        <f t="shared" si="1"/>
        <v>0</v>
      </c>
      <c r="H16" s="50"/>
      <c r="M16" s="16"/>
    </row>
    <row r="17" spans="1:13" s="33" customFormat="1" ht="12.75">
      <c r="A17" s="45">
        <f t="shared" si="0"/>
        <v>8</v>
      </c>
      <c r="B17" s="46" t="s">
        <v>688</v>
      </c>
      <c r="C17" s="47" t="s">
        <v>541</v>
      </c>
      <c r="D17" s="48" t="s">
        <v>87</v>
      </c>
      <c r="E17" s="49">
        <v>1</v>
      </c>
      <c r="F17" s="54"/>
      <c r="G17" s="134">
        <f t="shared" si="1"/>
        <v>0</v>
      </c>
      <c r="H17" s="50"/>
      <c r="M17" s="16"/>
    </row>
    <row r="18" spans="1:13" s="33" customFormat="1" ht="22.5">
      <c r="A18" s="45">
        <f t="shared" si="0"/>
        <v>9</v>
      </c>
      <c r="B18" s="46" t="s">
        <v>689</v>
      </c>
      <c r="C18" s="47" t="s">
        <v>542</v>
      </c>
      <c r="D18" s="48" t="s">
        <v>87</v>
      </c>
      <c r="E18" s="49">
        <v>1</v>
      </c>
      <c r="F18" s="54"/>
      <c r="G18" s="134">
        <f t="shared" si="1"/>
        <v>0</v>
      </c>
      <c r="H18" s="50"/>
      <c r="M18" s="16"/>
    </row>
    <row r="19" spans="1:13" s="33" customFormat="1" ht="33.75">
      <c r="A19" s="45">
        <f t="shared" si="0"/>
        <v>10</v>
      </c>
      <c r="B19" s="46" t="s">
        <v>690</v>
      </c>
      <c r="C19" s="47" t="s">
        <v>543</v>
      </c>
      <c r="D19" s="48" t="s">
        <v>87</v>
      </c>
      <c r="E19" s="49">
        <v>1</v>
      </c>
      <c r="F19" s="54"/>
      <c r="G19" s="134">
        <f t="shared" si="1"/>
        <v>0</v>
      </c>
      <c r="H19" s="50"/>
      <c r="M19" s="16"/>
    </row>
    <row r="20" spans="1:13" s="33" customFormat="1" ht="12.75">
      <c r="A20" s="45">
        <f t="shared" si="0"/>
        <v>11</v>
      </c>
      <c r="B20" s="46" t="s">
        <v>691</v>
      </c>
      <c r="C20" s="47" t="s">
        <v>544</v>
      </c>
      <c r="D20" s="48" t="s">
        <v>87</v>
      </c>
      <c r="E20" s="49">
        <v>1</v>
      </c>
      <c r="F20" s="54"/>
      <c r="G20" s="134">
        <f t="shared" si="1"/>
        <v>0</v>
      </c>
      <c r="H20" s="50"/>
      <c r="M20" s="16"/>
    </row>
    <row r="21" spans="1:13" s="33" customFormat="1" ht="12.75">
      <c r="A21" s="103"/>
      <c r="B21" s="123" t="s">
        <v>545</v>
      </c>
      <c r="C21" s="105" t="s">
        <v>546</v>
      </c>
      <c r="D21" s="106"/>
      <c r="E21" s="107"/>
      <c r="F21" s="108"/>
      <c r="G21" s="109"/>
      <c r="H21" s="106"/>
      <c r="M21" s="16"/>
    </row>
    <row r="22" spans="1:13" s="33" customFormat="1" ht="12.75">
      <c r="A22" s="45">
        <f aca="true" t="shared" si="2" ref="A22:A32">MAX(A19:A21)+1</f>
        <v>12</v>
      </c>
      <c r="B22" s="46" t="s">
        <v>692</v>
      </c>
      <c r="C22" s="47" t="s">
        <v>534</v>
      </c>
      <c r="D22" s="48" t="s">
        <v>87</v>
      </c>
      <c r="E22" s="49">
        <v>3</v>
      </c>
      <c r="F22" s="54"/>
      <c r="G22" s="134">
        <f aca="true" t="shared" si="3" ref="G22:G32">ROUND(E22*F22,2)</f>
        <v>0</v>
      </c>
      <c r="H22" s="50"/>
      <c r="M22" s="16"/>
    </row>
    <row r="23" spans="1:13" s="33" customFormat="1" ht="12.75">
      <c r="A23" s="45">
        <f t="shared" si="2"/>
        <v>13</v>
      </c>
      <c r="B23" s="46" t="s">
        <v>693</v>
      </c>
      <c r="C23" s="47" t="s">
        <v>535</v>
      </c>
      <c r="D23" s="48" t="s">
        <v>87</v>
      </c>
      <c r="E23" s="49">
        <v>1</v>
      </c>
      <c r="F23" s="54"/>
      <c r="G23" s="134">
        <f t="shared" si="3"/>
        <v>0</v>
      </c>
      <c r="H23" s="50"/>
      <c r="M23" s="16"/>
    </row>
    <row r="24" spans="1:13" s="33" customFormat="1" ht="12.75">
      <c r="A24" s="45">
        <f t="shared" si="2"/>
        <v>14</v>
      </c>
      <c r="B24" s="46" t="s">
        <v>694</v>
      </c>
      <c r="C24" s="47" t="s">
        <v>536</v>
      </c>
      <c r="D24" s="48" t="s">
        <v>87</v>
      </c>
      <c r="E24" s="49">
        <v>1</v>
      </c>
      <c r="F24" s="54"/>
      <c r="G24" s="134">
        <f t="shared" si="3"/>
        <v>0</v>
      </c>
      <c r="H24" s="50"/>
      <c r="M24" s="16"/>
    </row>
    <row r="25" spans="1:13" s="33" customFormat="1" ht="12.75">
      <c r="A25" s="45">
        <f t="shared" si="2"/>
        <v>15</v>
      </c>
      <c r="B25" s="46" t="s">
        <v>695</v>
      </c>
      <c r="C25" s="47" t="s">
        <v>537</v>
      </c>
      <c r="D25" s="48" t="s">
        <v>87</v>
      </c>
      <c r="E25" s="49">
        <v>1</v>
      </c>
      <c r="F25" s="54"/>
      <c r="G25" s="134">
        <f t="shared" si="3"/>
        <v>0</v>
      </c>
      <c r="H25" s="50"/>
      <c r="M25" s="16"/>
    </row>
    <row r="26" spans="1:13" s="33" customFormat="1" ht="12.75">
      <c r="A26" s="45">
        <f t="shared" si="2"/>
        <v>16</v>
      </c>
      <c r="B26" s="46" t="s">
        <v>696</v>
      </c>
      <c r="C26" s="47" t="s">
        <v>538</v>
      </c>
      <c r="D26" s="48" t="s">
        <v>87</v>
      </c>
      <c r="E26" s="49">
        <v>2</v>
      </c>
      <c r="F26" s="54"/>
      <c r="G26" s="134">
        <f t="shared" si="3"/>
        <v>0</v>
      </c>
      <c r="H26" s="50"/>
      <c r="M26" s="16"/>
    </row>
    <row r="27" spans="1:13" s="33" customFormat="1" ht="12.75">
      <c r="A27" s="45">
        <f t="shared" si="2"/>
        <v>17</v>
      </c>
      <c r="B27" s="46" t="s">
        <v>697</v>
      </c>
      <c r="C27" s="47" t="s">
        <v>539</v>
      </c>
      <c r="D27" s="48" t="s">
        <v>87</v>
      </c>
      <c r="E27" s="49">
        <v>2</v>
      </c>
      <c r="F27" s="54"/>
      <c r="G27" s="134">
        <f t="shared" si="3"/>
        <v>0</v>
      </c>
      <c r="H27" s="50"/>
      <c r="M27" s="16"/>
    </row>
    <row r="28" spans="1:13" s="33" customFormat="1" ht="12.75">
      <c r="A28" s="45">
        <f t="shared" si="2"/>
        <v>18</v>
      </c>
      <c r="B28" s="46" t="s">
        <v>698</v>
      </c>
      <c r="C28" s="47" t="s">
        <v>540</v>
      </c>
      <c r="D28" s="48" t="s">
        <v>87</v>
      </c>
      <c r="E28" s="49">
        <v>2</v>
      </c>
      <c r="F28" s="54"/>
      <c r="G28" s="134">
        <f t="shared" si="3"/>
        <v>0</v>
      </c>
      <c r="H28" s="50"/>
      <c r="M28" s="16"/>
    </row>
    <row r="29" spans="1:13" s="33" customFormat="1" ht="12.75">
      <c r="A29" s="45">
        <f t="shared" si="2"/>
        <v>19</v>
      </c>
      <c r="B29" s="46" t="s">
        <v>699</v>
      </c>
      <c r="C29" s="47" t="s">
        <v>541</v>
      </c>
      <c r="D29" s="48" t="s">
        <v>87</v>
      </c>
      <c r="E29" s="49">
        <v>1</v>
      </c>
      <c r="F29" s="54"/>
      <c r="G29" s="134">
        <f t="shared" si="3"/>
        <v>0</v>
      </c>
      <c r="H29" s="50"/>
      <c r="M29" s="16"/>
    </row>
    <row r="30" spans="1:13" s="33" customFormat="1" ht="22.5">
      <c r="A30" s="45">
        <f t="shared" si="2"/>
        <v>20</v>
      </c>
      <c r="B30" s="46" t="s">
        <v>700</v>
      </c>
      <c r="C30" s="47" t="s">
        <v>542</v>
      </c>
      <c r="D30" s="48" t="s">
        <v>87</v>
      </c>
      <c r="E30" s="49">
        <v>1</v>
      </c>
      <c r="F30" s="54"/>
      <c r="G30" s="134">
        <f t="shared" si="3"/>
        <v>0</v>
      </c>
      <c r="H30" s="50"/>
      <c r="M30" s="16"/>
    </row>
    <row r="31" spans="1:13" s="33" customFormat="1" ht="33.75">
      <c r="A31" s="45">
        <f t="shared" si="2"/>
        <v>21</v>
      </c>
      <c r="B31" s="46" t="s">
        <v>701</v>
      </c>
      <c r="C31" s="47" t="s">
        <v>547</v>
      </c>
      <c r="D31" s="48" t="s">
        <v>87</v>
      </c>
      <c r="E31" s="49">
        <v>1</v>
      </c>
      <c r="F31" s="54"/>
      <c r="G31" s="134">
        <f t="shared" si="3"/>
        <v>0</v>
      </c>
      <c r="H31" s="50"/>
      <c r="M31" s="16"/>
    </row>
    <row r="32" spans="1:13" s="33" customFormat="1" ht="12.75">
      <c r="A32" s="45">
        <f t="shared" si="2"/>
        <v>22</v>
      </c>
      <c r="B32" s="46" t="s">
        <v>702</v>
      </c>
      <c r="C32" s="47" t="s">
        <v>544</v>
      </c>
      <c r="D32" s="48" t="s">
        <v>87</v>
      </c>
      <c r="E32" s="49">
        <v>1</v>
      </c>
      <c r="F32" s="54"/>
      <c r="G32" s="134">
        <f t="shared" si="3"/>
        <v>0</v>
      </c>
      <c r="H32" s="50"/>
      <c r="M32" s="16"/>
    </row>
    <row r="33" spans="1:13" s="33" customFormat="1" ht="12.75">
      <c r="A33" s="103"/>
      <c r="B33" s="123" t="s">
        <v>548</v>
      </c>
      <c r="C33" s="105" t="s">
        <v>549</v>
      </c>
      <c r="D33" s="106"/>
      <c r="E33" s="107"/>
      <c r="F33" s="108"/>
      <c r="G33" s="109"/>
      <c r="H33" s="106"/>
      <c r="M33" s="16"/>
    </row>
    <row r="34" spans="1:13" s="33" customFormat="1" ht="45">
      <c r="A34" s="45">
        <f aca="true" t="shared" si="4" ref="A34:A40">MAX(A31:A33)+1</f>
        <v>23</v>
      </c>
      <c r="B34" s="46" t="s">
        <v>703</v>
      </c>
      <c r="C34" s="47" t="s">
        <v>550</v>
      </c>
      <c r="D34" s="48" t="s">
        <v>87</v>
      </c>
      <c r="E34" s="49">
        <v>16</v>
      </c>
      <c r="F34" s="54"/>
      <c r="G34" s="134">
        <f aca="true" t="shared" si="5" ref="G34:G40">ROUND(E34*F34,2)</f>
        <v>0</v>
      </c>
      <c r="H34" s="50"/>
      <c r="M34" s="16"/>
    </row>
    <row r="35" spans="1:13" s="33" customFormat="1" ht="33.75">
      <c r="A35" s="45">
        <f t="shared" si="4"/>
        <v>24</v>
      </c>
      <c r="B35" s="46" t="s">
        <v>704</v>
      </c>
      <c r="C35" s="47" t="s">
        <v>551</v>
      </c>
      <c r="D35" s="48" t="s">
        <v>87</v>
      </c>
      <c r="E35" s="49">
        <v>27</v>
      </c>
      <c r="F35" s="54"/>
      <c r="G35" s="134">
        <f t="shared" si="5"/>
        <v>0</v>
      </c>
      <c r="H35" s="50"/>
      <c r="M35" s="16"/>
    </row>
    <row r="36" spans="1:13" s="33" customFormat="1" ht="12.75">
      <c r="A36" s="45">
        <f t="shared" si="4"/>
        <v>25</v>
      </c>
      <c r="B36" s="46" t="s">
        <v>705</v>
      </c>
      <c r="C36" s="47" t="s">
        <v>552</v>
      </c>
      <c r="D36" s="48" t="s">
        <v>87</v>
      </c>
      <c r="E36" s="49">
        <v>27</v>
      </c>
      <c r="F36" s="54"/>
      <c r="G36" s="134">
        <f t="shared" si="5"/>
        <v>0</v>
      </c>
      <c r="H36" s="50"/>
      <c r="M36" s="16"/>
    </row>
    <row r="37" spans="1:13" s="33" customFormat="1" ht="12.75">
      <c r="A37" s="45">
        <f t="shared" si="4"/>
        <v>26</v>
      </c>
      <c r="B37" s="46" t="s">
        <v>706</v>
      </c>
      <c r="C37" s="47" t="s">
        <v>553</v>
      </c>
      <c r="D37" s="48" t="s">
        <v>87</v>
      </c>
      <c r="E37" s="49">
        <v>2</v>
      </c>
      <c r="F37" s="54"/>
      <c r="G37" s="134">
        <f t="shared" si="5"/>
        <v>0</v>
      </c>
      <c r="H37" s="50"/>
      <c r="M37" s="16"/>
    </row>
    <row r="38" spans="1:13" s="33" customFormat="1" ht="12.75">
      <c r="A38" s="45">
        <f t="shared" si="4"/>
        <v>27</v>
      </c>
      <c r="B38" s="46" t="s">
        <v>707</v>
      </c>
      <c r="C38" s="47" t="s">
        <v>554</v>
      </c>
      <c r="D38" s="48" t="s">
        <v>87</v>
      </c>
      <c r="E38" s="49">
        <v>2</v>
      </c>
      <c r="F38" s="54"/>
      <c r="G38" s="134">
        <f t="shared" si="5"/>
        <v>0</v>
      </c>
      <c r="H38" s="50"/>
      <c r="M38" s="16"/>
    </row>
    <row r="39" spans="1:13" s="33" customFormat="1" ht="12.75">
      <c r="A39" s="45">
        <f t="shared" si="4"/>
        <v>28</v>
      </c>
      <c r="B39" s="46" t="s">
        <v>708</v>
      </c>
      <c r="C39" s="47" t="s">
        <v>555</v>
      </c>
      <c r="D39" s="48" t="s">
        <v>87</v>
      </c>
      <c r="E39" s="49">
        <v>2</v>
      </c>
      <c r="F39" s="54"/>
      <c r="G39" s="134">
        <f t="shared" si="5"/>
        <v>0</v>
      </c>
      <c r="H39" s="50"/>
      <c r="M39" s="16"/>
    </row>
    <row r="40" spans="1:13" s="33" customFormat="1" ht="12.75">
      <c r="A40" s="45">
        <f t="shared" si="4"/>
        <v>29</v>
      </c>
      <c r="B40" s="46" t="s">
        <v>709</v>
      </c>
      <c r="C40" s="47" t="s">
        <v>556</v>
      </c>
      <c r="D40" s="48" t="s">
        <v>87</v>
      </c>
      <c r="E40" s="49">
        <v>20</v>
      </c>
      <c r="F40" s="54"/>
      <c r="G40" s="134">
        <f t="shared" si="5"/>
        <v>0</v>
      </c>
      <c r="H40" s="50"/>
      <c r="M40" s="16"/>
    </row>
    <row r="41" spans="1:13" s="33" customFormat="1" ht="12.75">
      <c r="A41" s="103"/>
      <c r="B41" s="123" t="s">
        <v>557</v>
      </c>
      <c r="C41" s="105" t="s">
        <v>558</v>
      </c>
      <c r="D41" s="106"/>
      <c r="E41" s="107"/>
      <c r="F41" s="108"/>
      <c r="G41" s="109"/>
      <c r="H41" s="106"/>
      <c r="M41" s="16"/>
    </row>
    <row r="42" spans="1:13" s="33" customFormat="1" ht="12.75">
      <c r="A42" s="45">
        <f aca="true" t="shared" si="6" ref="A42:A52">MAX(A39:A41)+1</f>
        <v>30</v>
      </c>
      <c r="B42" s="46" t="s">
        <v>710</v>
      </c>
      <c r="C42" s="47" t="s">
        <v>534</v>
      </c>
      <c r="D42" s="48" t="s">
        <v>87</v>
      </c>
      <c r="E42" s="49">
        <v>3</v>
      </c>
      <c r="F42" s="54"/>
      <c r="G42" s="134">
        <f aca="true" t="shared" si="7" ref="G42:G52">ROUND(E42*F42,2)</f>
        <v>0</v>
      </c>
      <c r="H42" s="50"/>
      <c r="M42" s="16"/>
    </row>
    <row r="43" spans="1:13" s="33" customFormat="1" ht="12.75">
      <c r="A43" s="45">
        <f t="shared" si="6"/>
        <v>31</v>
      </c>
      <c r="B43" s="46" t="s">
        <v>711</v>
      </c>
      <c r="C43" s="47" t="s">
        <v>535</v>
      </c>
      <c r="D43" s="48" t="s">
        <v>87</v>
      </c>
      <c r="E43" s="49">
        <v>1</v>
      </c>
      <c r="F43" s="54"/>
      <c r="G43" s="134">
        <f t="shared" si="7"/>
        <v>0</v>
      </c>
      <c r="H43" s="50"/>
      <c r="M43" s="16"/>
    </row>
    <row r="44" spans="1:13" s="33" customFormat="1" ht="12.75">
      <c r="A44" s="45">
        <f t="shared" si="6"/>
        <v>32</v>
      </c>
      <c r="B44" s="46" t="s">
        <v>712</v>
      </c>
      <c r="C44" s="47" t="s">
        <v>536</v>
      </c>
      <c r="D44" s="48" t="s">
        <v>87</v>
      </c>
      <c r="E44" s="49">
        <v>1</v>
      </c>
      <c r="F44" s="54"/>
      <c r="G44" s="134">
        <f t="shared" si="7"/>
        <v>0</v>
      </c>
      <c r="H44" s="50"/>
      <c r="M44" s="16"/>
    </row>
    <row r="45" spans="1:13" s="33" customFormat="1" ht="12.75">
      <c r="A45" s="45">
        <f t="shared" si="6"/>
        <v>33</v>
      </c>
      <c r="B45" s="46" t="s">
        <v>713</v>
      </c>
      <c r="C45" s="47" t="s">
        <v>537</v>
      </c>
      <c r="D45" s="48" t="s">
        <v>87</v>
      </c>
      <c r="E45" s="49">
        <v>1</v>
      </c>
      <c r="F45" s="54"/>
      <c r="G45" s="134">
        <f t="shared" si="7"/>
        <v>0</v>
      </c>
      <c r="H45" s="50"/>
      <c r="M45" s="16"/>
    </row>
    <row r="46" spans="1:13" s="33" customFormat="1" ht="12.75">
      <c r="A46" s="45">
        <f t="shared" si="6"/>
        <v>34</v>
      </c>
      <c r="B46" s="46" t="s">
        <v>714</v>
      </c>
      <c r="C46" s="47" t="s">
        <v>538</v>
      </c>
      <c r="D46" s="48" t="s">
        <v>87</v>
      </c>
      <c r="E46" s="49">
        <v>2</v>
      </c>
      <c r="F46" s="54"/>
      <c r="G46" s="134">
        <f t="shared" si="7"/>
        <v>0</v>
      </c>
      <c r="H46" s="50"/>
      <c r="M46" s="16"/>
    </row>
    <row r="47" spans="1:13" s="33" customFormat="1" ht="12.75">
      <c r="A47" s="45">
        <f t="shared" si="6"/>
        <v>35</v>
      </c>
      <c r="B47" s="46" t="s">
        <v>715</v>
      </c>
      <c r="C47" s="47" t="s">
        <v>539</v>
      </c>
      <c r="D47" s="48" t="s">
        <v>87</v>
      </c>
      <c r="E47" s="49">
        <v>2</v>
      </c>
      <c r="F47" s="54"/>
      <c r="G47" s="134">
        <f t="shared" si="7"/>
        <v>0</v>
      </c>
      <c r="H47" s="50"/>
      <c r="M47" s="16"/>
    </row>
    <row r="48" spans="1:13" s="33" customFormat="1" ht="12.75">
      <c r="A48" s="45">
        <f t="shared" si="6"/>
        <v>36</v>
      </c>
      <c r="B48" s="46" t="s">
        <v>716</v>
      </c>
      <c r="C48" s="47" t="s">
        <v>540</v>
      </c>
      <c r="D48" s="48" t="s">
        <v>87</v>
      </c>
      <c r="E48" s="49">
        <v>2</v>
      </c>
      <c r="F48" s="54"/>
      <c r="G48" s="134">
        <f t="shared" si="7"/>
        <v>0</v>
      </c>
      <c r="H48" s="50"/>
      <c r="M48" s="16"/>
    </row>
    <row r="49" spans="1:13" s="33" customFormat="1" ht="12.75">
      <c r="A49" s="45">
        <f t="shared" si="6"/>
        <v>37</v>
      </c>
      <c r="B49" s="46" t="s">
        <v>717</v>
      </c>
      <c r="C49" s="47" t="s">
        <v>541</v>
      </c>
      <c r="D49" s="48" t="s">
        <v>87</v>
      </c>
      <c r="E49" s="49">
        <v>1</v>
      </c>
      <c r="F49" s="54"/>
      <c r="G49" s="134">
        <f t="shared" si="7"/>
        <v>0</v>
      </c>
      <c r="H49" s="50"/>
      <c r="M49" s="16"/>
    </row>
    <row r="50" spans="1:13" s="33" customFormat="1" ht="22.5">
      <c r="A50" s="45">
        <f t="shared" si="6"/>
        <v>38</v>
      </c>
      <c r="B50" s="46" t="s">
        <v>718</v>
      </c>
      <c r="C50" s="47" t="s">
        <v>542</v>
      </c>
      <c r="D50" s="48" t="s">
        <v>87</v>
      </c>
      <c r="E50" s="49">
        <v>1</v>
      </c>
      <c r="F50" s="54"/>
      <c r="G50" s="134">
        <f t="shared" si="7"/>
        <v>0</v>
      </c>
      <c r="H50" s="50"/>
      <c r="M50" s="16"/>
    </row>
    <row r="51" spans="1:13" s="33" customFormat="1" ht="33.75">
      <c r="A51" s="45">
        <f t="shared" si="6"/>
        <v>39</v>
      </c>
      <c r="B51" s="46" t="s">
        <v>719</v>
      </c>
      <c r="C51" s="47" t="s">
        <v>547</v>
      </c>
      <c r="D51" s="48" t="s">
        <v>87</v>
      </c>
      <c r="E51" s="49">
        <v>1</v>
      </c>
      <c r="F51" s="54"/>
      <c r="G51" s="134">
        <f t="shared" si="7"/>
        <v>0</v>
      </c>
      <c r="H51" s="50"/>
      <c r="M51" s="16"/>
    </row>
    <row r="52" spans="1:13" s="33" customFormat="1" ht="12.75">
      <c r="A52" s="45">
        <f t="shared" si="6"/>
        <v>40</v>
      </c>
      <c r="B52" s="46" t="s">
        <v>720</v>
      </c>
      <c r="C52" s="47" t="s">
        <v>544</v>
      </c>
      <c r="D52" s="48" t="s">
        <v>87</v>
      </c>
      <c r="E52" s="49">
        <v>1</v>
      </c>
      <c r="F52" s="54"/>
      <c r="G52" s="134">
        <f t="shared" si="7"/>
        <v>0</v>
      </c>
      <c r="H52" s="50"/>
      <c r="M52" s="16"/>
    </row>
    <row r="53" spans="1:13" s="33" customFormat="1" ht="12.75">
      <c r="A53" s="103"/>
      <c r="B53" s="123" t="s">
        <v>559</v>
      </c>
      <c r="C53" s="105" t="s">
        <v>560</v>
      </c>
      <c r="D53" s="106"/>
      <c r="E53" s="107"/>
      <c r="F53" s="108"/>
      <c r="G53" s="109"/>
      <c r="H53" s="106"/>
      <c r="M53" s="16"/>
    </row>
    <row r="54" spans="1:13" s="33" customFormat="1" ht="12.75">
      <c r="A54" s="45">
        <f aca="true" t="shared" si="8" ref="A54:A64">MAX(A51:A53)+1</f>
        <v>41</v>
      </c>
      <c r="B54" s="46" t="s">
        <v>721</v>
      </c>
      <c r="C54" s="47" t="s">
        <v>534</v>
      </c>
      <c r="D54" s="48" t="s">
        <v>87</v>
      </c>
      <c r="E54" s="49">
        <v>3</v>
      </c>
      <c r="F54" s="54"/>
      <c r="G54" s="134">
        <f aca="true" t="shared" si="9" ref="G54:G64">ROUND(E54*F54,2)</f>
        <v>0</v>
      </c>
      <c r="H54" s="50"/>
      <c r="M54" s="16"/>
    </row>
    <row r="55" spans="1:13" s="33" customFormat="1" ht="12.75">
      <c r="A55" s="45">
        <f t="shared" si="8"/>
        <v>42</v>
      </c>
      <c r="B55" s="46" t="s">
        <v>722</v>
      </c>
      <c r="C55" s="47" t="s">
        <v>535</v>
      </c>
      <c r="D55" s="48" t="s">
        <v>87</v>
      </c>
      <c r="E55" s="49">
        <v>1</v>
      </c>
      <c r="F55" s="54"/>
      <c r="G55" s="134">
        <f t="shared" si="9"/>
        <v>0</v>
      </c>
      <c r="H55" s="50"/>
      <c r="M55" s="16"/>
    </row>
    <row r="56" spans="1:13" s="33" customFormat="1" ht="12.75">
      <c r="A56" s="45">
        <f t="shared" si="8"/>
        <v>43</v>
      </c>
      <c r="B56" s="46" t="s">
        <v>723</v>
      </c>
      <c r="C56" s="47" t="s">
        <v>536</v>
      </c>
      <c r="D56" s="48" t="s">
        <v>87</v>
      </c>
      <c r="E56" s="49">
        <v>1</v>
      </c>
      <c r="F56" s="54"/>
      <c r="G56" s="134">
        <f t="shared" si="9"/>
        <v>0</v>
      </c>
      <c r="H56" s="50"/>
      <c r="M56" s="16"/>
    </row>
    <row r="57" spans="1:13" s="33" customFormat="1" ht="12.75">
      <c r="A57" s="45">
        <f t="shared" si="8"/>
        <v>44</v>
      </c>
      <c r="B57" s="46" t="s">
        <v>724</v>
      </c>
      <c r="C57" s="47" t="s">
        <v>537</v>
      </c>
      <c r="D57" s="48" t="s">
        <v>87</v>
      </c>
      <c r="E57" s="49">
        <v>1</v>
      </c>
      <c r="F57" s="54"/>
      <c r="G57" s="134">
        <f t="shared" si="9"/>
        <v>0</v>
      </c>
      <c r="H57" s="50"/>
      <c r="M57" s="16"/>
    </row>
    <row r="58" spans="1:13" s="33" customFormat="1" ht="12.75">
      <c r="A58" s="45">
        <f t="shared" si="8"/>
        <v>45</v>
      </c>
      <c r="B58" s="46" t="s">
        <v>725</v>
      </c>
      <c r="C58" s="47" t="s">
        <v>538</v>
      </c>
      <c r="D58" s="48" t="s">
        <v>87</v>
      </c>
      <c r="E58" s="49">
        <v>2</v>
      </c>
      <c r="F58" s="54"/>
      <c r="G58" s="134">
        <f t="shared" si="9"/>
        <v>0</v>
      </c>
      <c r="H58" s="50"/>
      <c r="M58" s="16"/>
    </row>
    <row r="59" spans="1:13" s="33" customFormat="1" ht="12.75">
      <c r="A59" s="45">
        <f t="shared" si="8"/>
        <v>46</v>
      </c>
      <c r="B59" s="46" t="s">
        <v>726</v>
      </c>
      <c r="C59" s="47" t="s">
        <v>539</v>
      </c>
      <c r="D59" s="48" t="s">
        <v>87</v>
      </c>
      <c r="E59" s="49">
        <v>2</v>
      </c>
      <c r="F59" s="54"/>
      <c r="G59" s="134">
        <f t="shared" si="9"/>
        <v>0</v>
      </c>
      <c r="H59" s="50"/>
      <c r="M59" s="16"/>
    </row>
    <row r="60" spans="1:13" s="33" customFormat="1" ht="12.75">
      <c r="A60" s="45">
        <f t="shared" si="8"/>
        <v>47</v>
      </c>
      <c r="B60" s="46" t="s">
        <v>727</v>
      </c>
      <c r="C60" s="47" t="s">
        <v>540</v>
      </c>
      <c r="D60" s="48" t="s">
        <v>87</v>
      </c>
      <c r="E60" s="49">
        <v>2</v>
      </c>
      <c r="F60" s="54"/>
      <c r="G60" s="134">
        <f t="shared" si="9"/>
        <v>0</v>
      </c>
      <c r="H60" s="50"/>
      <c r="M60" s="16"/>
    </row>
    <row r="61" spans="1:13" s="33" customFormat="1" ht="12.75">
      <c r="A61" s="45">
        <f t="shared" si="8"/>
        <v>48</v>
      </c>
      <c r="B61" s="46" t="s">
        <v>728</v>
      </c>
      <c r="C61" s="47" t="s">
        <v>541</v>
      </c>
      <c r="D61" s="48" t="s">
        <v>87</v>
      </c>
      <c r="E61" s="49">
        <v>1</v>
      </c>
      <c r="F61" s="54"/>
      <c r="G61" s="134">
        <f t="shared" si="9"/>
        <v>0</v>
      </c>
      <c r="H61" s="50"/>
      <c r="M61" s="16"/>
    </row>
    <row r="62" spans="1:13" s="33" customFormat="1" ht="22.5">
      <c r="A62" s="45">
        <f t="shared" si="8"/>
        <v>49</v>
      </c>
      <c r="B62" s="46" t="s">
        <v>729</v>
      </c>
      <c r="C62" s="47" t="s">
        <v>542</v>
      </c>
      <c r="D62" s="48" t="s">
        <v>87</v>
      </c>
      <c r="E62" s="49">
        <v>1</v>
      </c>
      <c r="F62" s="54"/>
      <c r="G62" s="134">
        <f t="shared" si="9"/>
        <v>0</v>
      </c>
      <c r="H62" s="50"/>
      <c r="M62" s="16"/>
    </row>
    <row r="63" spans="1:13" s="33" customFormat="1" ht="33.75">
      <c r="A63" s="45">
        <f t="shared" si="8"/>
        <v>50</v>
      </c>
      <c r="B63" s="46" t="s">
        <v>730</v>
      </c>
      <c r="C63" s="47" t="s">
        <v>547</v>
      </c>
      <c r="D63" s="48" t="s">
        <v>87</v>
      </c>
      <c r="E63" s="49">
        <v>1</v>
      </c>
      <c r="F63" s="54"/>
      <c r="G63" s="134">
        <f t="shared" si="9"/>
        <v>0</v>
      </c>
      <c r="H63" s="50"/>
      <c r="M63" s="16"/>
    </row>
    <row r="64" spans="1:13" s="33" customFormat="1" ht="12.75">
      <c r="A64" s="45">
        <f t="shared" si="8"/>
        <v>51</v>
      </c>
      <c r="B64" s="46" t="s">
        <v>731</v>
      </c>
      <c r="C64" s="47" t="s">
        <v>544</v>
      </c>
      <c r="D64" s="48" t="s">
        <v>87</v>
      </c>
      <c r="E64" s="49">
        <v>1</v>
      </c>
      <c r="F64" s="54"/>
      <c r="G64" s="134">
        <f t="shared" si="9"/>
        <v>0</v>
      </c>
      <c r="H64" s="50"/>
      <c r="M64" s="16"/>
    </row>
    <row r="65" spans="1:13" s="33" customFormat="1" ht="12.75">
      <c r="A65" s="103"/>
      <c r="B65" s="123" t="s">
        <v>561</v>
      </c>
      <c r="C65" s="105" t="s">
        <v>562</v>
      </c>
      <c r="D65" s="106"/>
      <c r="E65" s="107"/>
      <c r="F65" s="108"/>
      <c r="G65" s="109"/>
      <c r="H65" s="106"/>
      <c r="M65" s="16"/>
    </row>
    <row r="66" spans="1:13" s="33" customFormat="1" ht="45">
      <c r="A66" s="45">
        <f aca="true" t="shared" si="10" ref="A66:A71">MAX(A63:A65)+1</f>
        <v>52</v>
      </c>
      <c r="B66" s="46" t="s">
        <v>732</v>
      </c>
      <c r="C66" s="47" t="s">
        <v>550</v>
      </c>
      <c r="D66" s="48" t="s">
        <v>87</v>
      </c>
      <c r="E66" s="49">
        <v>23</v>
      </c>
      <c r="F66" s="54"/>
      <c r="G66" s="134">
        <f aca="true" t="shared" si="11" ref="G66:G71">ROUND(E66*F66,2)</f>
        <v>0</v>
      </c>
      <c r="H66" s="50"/>
      <c r="M66" s="16"/>
    </row>
    <row r="67" spans="1:13" s="33" customFormat="1" ht="33.75">
      <c r="A67" s="45">
        <f t="shared" si="10"/>
        <v>53</v>
      </c>
      <c r="B67" s="46" t="s">
        <v>733</v>
      </c>
      <c r="C67" s="47" t="s">
        <v>551</v>
      </c>
      <c r="D67" s="48" t="s">
        <v>87</v>
      </c>
      <c r="E67" s="49">
        <v>26</v>
      </c>
      <c r="F67" s="54"/>
      <c r="G67" s="134">
        <f t="shared" si="11"/>
        <v>0</v>
      </c>
      <c r="H67" s="50"/>
      <c r="M67" s="16"/>
    </row>
    <row r="68" spans="1:13" s="33" customFormat="1" ht="12.75">
      <c r="A68" s="45">
        <f t="shared" si="10"/>
        <v>54</v>
      </c>
      <c r="B68" s="46" t="s">
        <v>734</v>
      </c>
      <c r="C68" s="47" t="s">
        <v>552</v>
      </c>
      <c r="D68" s="48" t="s">
        <v>87</v>
      </c>
      <c r="E68" s="49">
        <v>31</v>
      </c>
      <c r="F68" s="54"/>
      <c r="G68" s="134">
        <f t="shared" si="11"/>
        <v>0</v>
      </c>
      <c r="H68" s="50"/>
      <c r="M68" s="16"/>
    </row>
    <row r="69" spans="1:13" s="33" customFormat="1" ht="12.75">
      <c r="A69" s="45">
        <f t="shared" si="10"/>
        <v>55</v>
      </c>
      <c r="B69" s="46" t="s">
        <v>735</v>
      </c>
      <c r="C69" s="47" t="s">
        <v>554</v>
      </c>
      <c r="D69" s="48" t="s">
        <v>87</v>
      </c>
      <c r="E69" s="49">
        <v>5</v>
      </c>
      <c r="F69" s="54"/>
      <c r="G69" s="134">
        <f t="shared" si="11"/>
        <v>0</v>
      </c>
      <c r="H69" s="50"/>
      <c r="M69" s="16"/>
    </row>
    <row r="70" spans="1:13" s="33" customFormat="1" ht="12.75">
      <c r="A70" s="45">
        <f t="shared" si="10"/>
        <v>56</v>
      </c>
      <c r="B70" s="46" t="s">
        <v>736</v>
      </c>
      <c r="C70" s="47" t="s">
        <v>555</v>
      </c>
      <c r="D70" s="48" t="s">
        <v>87</v>
      </c>
      <c r="E70" s="49">
        <v>5</v>
      </c>
      <c r="F70" s="54"/>
      <c r="G70" s="134">
        <f t="shared" si="11"/>
        <v>0</v>
      </c>
      <c r="H70" s="50"/>
      <c r="M70" s="16"/>
    </row>
    <row r="71" spans="1:13" s="33" customFormat="1" ht="12.75">
      <c r="A71" s="45">
        <f t="shared" si="10"/>
        <v>57</v>
      </c>
      <c r="B71" s="46" t="s">
        <v>737</v>
      </c>
      <c r="C71" s="47" t="s">
        <v>556</v>
      </c>
      <c r="D71" s="48" t="s">
        <v>87</v>
      </c>
      <c r="E71" s="49">
        <v>21</v>
      </c>
      <c r="F71" s="54"/>
      <c r="G71" s="134">
        <f t="shared" si="11"/>
        <v>0</v>
      </c>
      <c r="H71" s="50"/>
      <c r="M71" s="16"/>
    </row>
    <row r="72" spans="1:13" s="33" customFormat="1" ht="12.75">
      <c r="A72" s="103"/>
      <c r="B72" s="123" t="s">
        <v>563</v>
      </c>
      <c r="C72" s="105" t="s">
        <v>564</v>
      </c>
      <c r="D72" s="106"/>
      <c r="E72" s="107"/>
      <c r="F72" s="108"/>
      <c r="G72" s="109"/>
      <c r="H72" s="106"/>
      <c r="M72" s="16"/>
    </row>
    <row r="73" spans="1:13" s="33" customFormat="1" ht="12.75">
      <c r="A73" s="45">
        <f aca="true" t="shared" si="12" ref="A73:A83">MAX(A70:A72)+1</f>
        <v>58</v>
      </c>
      <c r="B73" s="46" t="s">
        <v>738</v>
      </c>
      <c r="C73" s="47" t="s">
        <v>534</v>
      </c>
      <c r="D73" s="48" t="s">
        <v>87</v>
      </c>
      <c r="E73" s="49">
        <v>3</v>
      </c>
      <c r="F73" s="54"/>
      <c r="G73" s="134">
        <f aca="true" t="shared" si="13" ref="G73:G83">ROUND(E73*F73,2)</f>
        <v>0</v>
      </c>
      <c r="H73" s="50"/>
      <c r="M73" s="16"/>
    </row>
    <row r="74" spans="1:13" s="33" customFormat="1" ht="12.75">
      <c r="A74" s="45">
        <f t="shared" si="12"/>
        <v>59</v>
      </c>
      <c r="B74" s="46" t="s">
        <v>739</v>
      </c>
      <c r="C74" s="47" t="s">
        <v>535</v>
      </c>
      <c r="D74" s="48" t="s">
        <v>87</v>
      </c>
      <c r="E74" s="49">
        <v>1</v>
      </c>
      <c r="F74" s="54"/>
      <c r="G74" s="134">
        <f t="shared" si="13"/>
        <v>0</v>
      </c>
      <c r="H74" s="50"/>
      <c r="M74" s="16"/>
    </row>
    <row r="75" spans="1:13" s="33" customFormat="1" ht="12.75">
      <c r="A75" s="45">
        <f t="shared" si="12"/>
        <v>60</v>
      </c>
      <c r="B75" s="46" t="s">
        <v>740</v>
      </c>
      <c r="C75" s="47" t="s">
        <v>536</v>
      </c>
      <c r="D75" s="48" t="s">
        <v>87</v>
      </c>
      <c r="E75" s="49">
        <v>1</v>
      </c>
      <c r="F75" s="54"/>
      <c r="G75" s="134">
        <f t="shared" si="13"/>
        <v>0</v>
      </c>
      <c r="H75" s="50"/>
      <c r="M75" s="16"/>
    </row>
    <row r="76" spans="1:13" s="33" customFormat="1" ht="12.75">
      <c r="A76" s="45">
        <f t="shared" si="12"/>
        <v>61</v>
      </c>
      <c r="B76" s="46" t="s">
        <v>741</v>
      </c>
      <c r="C76" s="47" t="s">
        <v>537</v>
      </c>
      <c r="D76" s="48" t="s">
        <v>87</v>
      </c>
      <c r="E76" s="49">
        <v>1</v>
      </c>
      <c r="F76" s="54"/>
      <c r="G76" s="134">
        <f t="shared" si="13"/>
        <v>0</v>
      </c>
      <c r="H76" s="50"/>
      <c r="M76" s="16"/>
    </row>
    <row r="77" spans="1:13" s="33" customFormat="1" ht="12.75">
      <c r="A77" s="45">
        <f t="shared" si="12"/>
        <v>62</v>
      </c>
      <c r="B77" s="46" t="s">
        <v>742</v>
      </c>
      <c r="C77" s="47" t="s">
        <v>538</v>
      </c>
      <c r="D77" s="48" t="s">
        <v>87</v>
      </c>
      <c r="E77" s="49">
        <v>2</v>
      </c>
      <c r="F77" s="54"/>
      <c r="G77" s="134">
        <f t="shared" si="13"/>
        <v>0</v>
      </c>
      <c r="H77" s="50"/>
      <c r="M77" s="16"/>
    </row>
    <row r="78" spans="1:13" s="33" customFormat="1" ht="12.75">
      <c r="A78" s="45">
        <f t="shared" si="12"/>
        <v>63</v>
      </c>
      <c r="B78" s="46" t="s">
        <v>743</v>
      </c>
      <c r="C78" s="47" t="s">
        <v>539</v>
      </c>
      <c r="D78" s="48" t="s">
        <v>87</v>
      </c>
      <c r="E78" s="49">
        <v>2</v>
      </c>
      <c r="F78" s="54"/>
      <c r="G78" s="134">
        <f t="shared" si="13"/>
        <v>0</v>
      </c>
      <c r="H78" s="50"/>
      <c r="M78" s="16"/>
    </row>
    <row r="79" spans="1:13" s="33" customFormat="1" ht="12.75">
      <c r="A79" s="45">
        <f t="shared" si="12"/>
        <v>64</v>
      </c>
      <c r="B79" s="46" t="s">
        <v>744</v>
      </c>
      <c r="C79" s="47" t="s">
        <v>540</v>
      </c>
      <c r="D79" s="48" t="s">
        <v>87</v>
      </c>
      <c r="E79" s="49">
        <v>2</v>
      </c>
      <c r="F79" s="54"/>
      <c r="G79" s="134">
        <f t="shared" si="13"/>
        <v>0</v>
      </c>
      <c r="H79" s="50"/>
      <c r="M79" s="16"/>
    </row>
    <row r="80" spans="1:13" s="33" customFormat="1" ht="12.75">
      <c r="A80" s="45">
        <f t="shared" si="12"/>
        <v>65</v>
      </c>
      <c r="B80" s="46" t="s">
        <v>745</v>
      </c>
      <c r="C80" s="47" t="s">
        <v>541</v>
      </c>
      <c r="D80" s="48" t="s">
        <v>87</v>
      </c>
      <c r="E80" s="49">
        <v>1</v>
      </c>
      <c r="F80" s="54"/>
      <c r="G80" s="134">
        <f t="shared" si="13"/>
        <v>0</v>
      </c>
      <c r="H80" s="50"/>
      <c r="M80" s="16"/>
    </row>
    <row r="81" spans="1:13" s="33" customFormat="1" ht="22.5">
      <c r="A81" s="45">
        <f t="shared" si="12"/>
        <v>66</v>
      </c>
      <c r="B81" s="46" t="s">
        <v>746</v>
      </c>
      <c r="C81" s="47" t="s">
        <v>542</v>
      </c>
      <c r="D81" s="48" t="s">
        <v>87</v>
      </c>
      <c r="E81" s="49">
        <v>1</v>
      </c>
      <c r="F81" s="54"/>
      <c r="G81" s="134">
        <f t="shared" si="13"/>
        <v>0</v>
      </c>
      <c r="H81" s="50"/>
      <c r="M81" s="16"/>
    </row>
    <row r="82" spans="1:13" s="33" customFormat="1" ht="33.75">
      <c r="A82" s="45">
        <f t="shared" si="12"/>
        <v>67</v>
      </c>
      <c r="B82" s="46" t="s">
        <v>747</v>
      </c>
      <c r="C82" s="47" t="s">
        <v>547</v>
      </c>
      <c r="D82" s="48" t="s">
        <v>87</v>
      </c>
      <c r="E82" s="49">
        <v>1</v>
      </c>
      <c r="F82" s="54"/>
      <c r="G82" s="134">
        <f t="shared" si="13"/>
        <v>0</v>
      </c>
      <c r="H82" s="50"/>
      <c r="M82" s="16"/>
    </row>
    <row r="83" spans="1:13" s="33" customFormat="1" ht="12.75">
      <c r="A83" s="45">
        <f t="shared" si="12"/>
        <v>68</v>
      </c>
      <c r="B83" s="46" t="s">
        <v>748</v>
      </c>
      <c r="C83" s="47" t="s">
        <v>544</v>
      </c>
      <c r="D83" s="48" t="s">
        <v>87</v>
      </c>
      <c r="E83" s="49">
        <v>1</v>
      </c>
      <c r="F83" s="54"/>
      <c r="G83" s="134">
        <f t="shared" si="13"/>
        <v>0</v>
      </c>
      <c r="H83" s="50"/>
      <c r="M83" s="16"/>
    </row>
    <row r="84" spans="1:13" s="33" customFormat="1" ht="12.75">
      <c r="A84" s="103"/>
      <c r="B84" s="123" t="s">
        <v>565</v>
      </c>
      <c r="C84" s="105" t="s">
        <v>566</v>
      </c>
      <c r="D84" s="106"/>
      <c r="E84" s="107"/>
      <c r="F84" s="108"/>
      <c r="G84" s="109"/>
      <c r="H84" s="106"/>
      <c r="M84" s="16"/>
    </row>
    <row r="85" spans="1:13" s="33" customFormat="1" ht="12.75">
      <c r="A85" s="45">
        <f aca="true" t="shared" si="14" ref="A85:A95">MAX(A82:A84)+1</f>
        <v>69</v>
      </c>
      <c r="B85" s="46" t="s">
        <v>749</v>
      </c>
      <c r="C85" s="47" t="s">
        <v>534</v>
      </c>
      <c r="D85" s="48" t="s">
        <v>87</v>
      </c>
      <c r="E85" s="49">
        <v>3</v>
      </c>
      <c r="F85" s="54"/>
      <c r="G85" s="134">
        <f aca="true" t="shared" si="15" ref="G85:G95">ROUND(E85*F85,2)</f>
        <v>0</v>
      </c>
      <c r="H85" s="50"/>
      <c r="M85" s="16"/>
    </row>
    <row r="86" spans="1:13" s="33" customFormat="1" ht="12.75">
      <c r="A86" s="45">
        <f t="shared" si="14"/>
        <v>70</v>
      </c>
      <c r="B86" s="46" t="s">
        <v>750</v>
      </c>
      <c r="C86" s="47" t="s">
        <v>535</v>
      </c>
      <c r="D86" s="48" t="s">
        <v>87</v>
      </c>
      <c r="E86" s="49">
        <v>1</v>
      </c>
      <c r="F86" s="54"/>
      <c r="G86" s="134">
        <f t="shared" si="15"/>
        <v>0</v>
      </c>
      <c r="H86" s="50"/>
      <c r="M86" s="16"/>
    </row>
    <row r="87" spans="1:13" s="33" customFormat="1" ht="12.75">
      <c r="A87" s="45">
        <f t="shared" si="14"/>
        <v>71</v>
      </c>
      <c r="B87" s="46" t="s">
        <v>751</v>
      </c>
      <c r="C87" s="47" t="s">
        <v>536</v>
      </c>
      <c r="D87" s="48" t="s">
        <v>87</v>
      </c>
      <c r="E87" s="49">
        <v>1</v>
      </c>
      <c r="F87" s="54"/>
      <c r="G87" s="134">
        <f t="shared" si="15"/>
        <v>0</v>
      </c>
      <c r="H87" s="50"/>
      <c r="M87" s="16"/>
    </row>
    <row r="88" spans="1:13" s="33" customFormat="1" ht="12.75">
      <c r="A88" s="45">
        <f t="shared" si="14"/>
        <v>72</v>
      </c>
      <c r="B88" s="46" t="s">
        <v>752</v>
      </c>
      <c r="C88" s="47" t="s">
        <v>537</v>
      </c>
      <c r="D88" s="48" t="s">
        <v>87</v>
      </c>
      <c r="E88" s="49">
        <v>1</v>
      </c>
      <c r="F88" s="54"/>
      <c r="G88" s="134">
        <f t="shared" si="15"/>
        <v>0</v>
      </c>
      <c r="H88" s="50"/>
      <c r="M88" s="16"/>
    </row>
    <row r="89" spans="1:13" s="33" customFormat="1" ht="12.75">
      <c r="A89" s="45">
        <f t="shared" si="14"/>
        <v>73</v>
      </c>
      <c r="B89" s="46" t="s">
        <v>753</v>
      </c>
      <c r="C89" s="47" t="s">
        <v>538</v>
      </c>
      <c r="D89" s="48" t="s">
        <v>87</v>
      </c>
      <c r="E89" s="49">
        <v>2</v>
      </c>
      <c r="F89" s="54"/>
      <c r="G89" s="134">
        <f t="shared" si="15"/>
        <v>0</v>
      </c>
      <c r="H89" s="50"/>
      <c r="M89" s="16"/>
    </row>
    <row r="90" spans="1:13" s="33" customFormat="1" ht="12.75">
      <c r="A90" s="45">
        <f t="shared" si="14"/>
        <v>74</v>
      </c>
      <c r="B90" s="46" t="s">
        <v>754</v>
      </c>
      <c r="C90" s="47" t="s">
        <v>539</v>
      </c>
      <c r="D90" s="48" t="s">
        <v>87</v>
      </c>
      <c r="E90" s="49">
        <v>2</v>
      </c>
      <c r="F90" s="54"/>
      <c r="G90" s="134">
        <f t="shared" si="15"/>
        <v>0</v>
      </c>
      <c r="H90" s="50"/>
      <c r="M90" s="16"/>
    </row>
    <row r="91" spans="1:13" s="33" customFormat="1" ht="12.75">
      <c r="A91" s="45">
        <f t="shared" si="14"/>
        <v>75</v>
      </c>
      <c r="B91" s="46" t="s">
        <v>755</v>
      </c>
      <c r="C91" s="47" t="s">
        <v>540</v>
      </c>
      <c r="D91" s="48" t="s">
        <v>87</v>
      </c>
      <c r="E91" s="49">
        <v>2</v>
      </c>
      <c r="F91" s="54"/>
      <c r="G91" s="134">
        <f t="shared" si="15"/>
        <v>0</v>
      </c>
      <c r="H91" s="50"/>
      <c r="M91" s="16"/>
    </row>
    <row r="92" spans="1:13" s="33" customFormat="1" ht="12.75">
      <c r="A92" s="45">
        <f t="shared" si="14"/>
        <v>76</v>
      </c>
      <c r="B92" s="46" t="s">
        <v>756</v>
      </c>
      <c r="C92" s="47" t="s">
        <v>541</v>
      </c>
      <c r="D92" s="48" t="s">
        <v>87</v>
      </c>
      <c r="E92" s="49">
        <v>1</v>
      </c>
      <c r="F92" s="54"/>
      <c r="G92" s="134">
        <f t="shared" si="15"/>
        <v>0</v>
      </c>
      <c r="H92" s="50"/>
      <c r="M92" s="16"/>
    </row>
    <row r="93" spans="1:13" s="33" customFormat="1" ht="22.5">
      <c r="A93" s="45">
        <f t="shared" si="14"/>
        <v>77</v>
      </c>
      <c r="B93" s="46" t="s">
        <v>757</v>
      </c>
      <c r="C93" s="47" t="s">
        <v>542</v>
      </c>
      <c r="D93" s="48" t="s">
        <v>87</v>
      </c>
      <c r="E93" s="49">
        <v>1</v>
      </c>
      <c r="F93" s="54"/>
      <c r="G93" s="134">
        <f t="shared" si="15"/>
        <v>0</v>
      </c>
      <c r="H93" s="50"/>
      <c r="M93" s="16"/>
    </row>
    <row r="94" spans="1:13" s="33" customFormat="1" ht="33.75">
      <c r="A94" s="45">
        <f t="shared" si="14"/>
        <v>78</v>
      </c>
      <c r="B94" s="46" t="s">
        <v>758</v>
      </c>
      <c r="C94" s="47" t="s">
        <v>547</v>
      </c>
      <c r="D94" s="48" t="s">
        <v>87</v>
      </c>
      <c r="E94" s="49">
        <v>1</v>
      </c>
      <c r="F94" s="54"/>
      <c r="G94" s="134">
        <f t="shared" si="15"/>
        <v>0</v>
      </c>
      <c r="H94" s="50"/>
      <c r="M94" s="16"/>
    </row>
    <row r="95" spans="1:13" s="33" customFormat="1" ht="12.75">
      <c r="A95" s="45">
        <f t="shared" si="14"/>
        <v>79</v>
      </c>
      <c r="B95" s="46" t="s">
        <v>759</v>
      </c>
      <c r="C95" s="47" t="s">
        <v>544</v>
      </c>
      <c r="D95" s="48" t="s">
        <v>87</v>
      </c>
      <c r="E95" s="49">
        <v>1</v>
      </c>
      <c r="F95" s="54"/>
      <c r="G95" s="134">
        <f t="shared" si="15"/>
        <v>0</v>
      </c>
      <c r="H95" s="50"/>
      <c r="M95" s="16"/>
    </row>
    <row r="96" spans="1:13" s="33" customFormat="1" ht="12.75">
      <c r="A96" s="103"/>
      <c r="B96" s="123" t="s">
        <v>567</v>
      </c>
      <c r="C96" s="105" t="s">
        <v>568</v>
      </c>
      <c r="D96" s="106"/>
      <c r="E96" s="107"/>
      <c r="F96" s="108"/>
      <c r="G96" s="109"/>
      <c r="H96" s="106"/>
      <c r="M96" s="16"/>
    </row>
    <row r="97" spans="1:13" s="33" customFormat="1" ht="45">
      <c r="A97" s="45">
        <f aca="true" t="shared" si="16" ref="A97:A102">MAX(A94:A96)+1</f>
        <v>80</v>
      </c>
      <c r="B97" s="46" t="s">
        <v>760</v>
      </c>
      <c r="C97" s="47" t="s">
        <v>550</v>
      </c>
      <c r="D97" s="48" t="s">
        <v>87</v>
      </c>
      <c r="E97" s="49">
        <v>18</v>
      </c>
      <c r="F97" s="54"/>
      <c r="G97" s="134">
        <f aca="true" t="shared" si="17" ref="G97:G102">ROUND(E97*F97,2)</f>
        <v>0</v>
      </c>
      <c r="H97" s="50"/>
      <c r="M97" s="16"/>
    </row>
    <row r="98" spans="1:13" s="33" customFormat="1" ht="33.75">
      <c r="A98" s="45">
        <f t="shared" si="16"/>
        <v>81</v>
      </c>
      <c r="B98" s="46" t="s">
        <v>761</v>
      </c>
      <c r="C98" s="47" t="s">
        <v>551</v>
      </c>
      <c r="D98" s="48" t="s">
        <v>87</v>
      </c>
      <c r="E98" s="49">
        <v>29</v>
      </c>
      <c r="F98" s="54"/>
      <c r="G98" s="134">
        <f t="shared" si="17"/>
        <v>0</v>
      </c>
      <c r="H98" s="50"/>
      <c r="M98" s="16"/>
    </row>
    <row r="99" spans="1:13" s="33" customFormat="1" ht="12.75">
      <c r="A99" s="45">
        <f t="shared" si="16"/>
        <v>82</v>
      </c>
      <c r="B99" s="46" t="s">
        <v>762</v>
      </c>
      <c r="C99" s="47" t="s">
        <v>552</v>
      </c>
      <c r="D99" s="48" t="s">
        <v>87</v>
      </c>
      <c r="E99" s="49">
        <v>33</v>
      </c>
      <c r="F99" s="54"/>
      <c r="G99" s="134">
        <f t="shared" si="17"/>
        <v>0</v>
      </c>
      <c r="H99" s="50"/>
      <c r="M99" s="16"/>
    </row>
    <row r="100" spans="1:13" s="33" customFormat="1" ht="12.75">
      <c r="A100" s="45">
        <f t="shared" si="16"/>
        <v>83</v>
      </c>
      <c r="B100" s="46" t="s">
        <v>763</v>
      </c>
      <c r="C100" s="47" t="s">
        <v>554</v>
      </c>
      <c r="D100" s="48" t="s">
        <v>87</v>
      </c>
      <c r="E100" s="49">
        <v>4</v>
      </c>
      <c r="F100" s="54"/>
      <c r="G100" s="134">
        <f t="shared" si="17"/>
        <v>0</v>
      </c>
      <c r="H100" s="50"/>
      <c r="M100" s="16"/>
    </row>
    <row r="101" spans="1:13" s="33" customFormat="1" ht="12.75">
      <c r="A101" s="45">
        <f t="shared" si="16"/>
        <v>84</v>
      </c>
      <c r="B101" s="46" t="s">
        <v>764</v>
      </c>
      <c r="C101" s="47" t="s">
        <v>555</v>
      </c>
      <c r="D101" s="48" t="s">
        <v>87</v>
      </c>
      <c r="E101" s="49">
        <v>4</v>
      </c>
      <c r="F101" s="54"/>
      <c r="G101" s="134">
        <f t="shared" si="17"/>
        <v>0</v>
      </c>
      <c r="H101" s="50"/>
      <c r="M101" s="16"/>
    </row>
    <row r="102" spans="1:13" s="33" customFormat="1" ht="12.75">
      <c r="A102" s="45">
        <f t="shared" si="16"/>
        <v>85</v>
      </c>
      <c r="B102" s="46" t="s">
        <v>765</v>
      </c>
      <c r="C102" s="47" t="s">
        <v>556</v>
      </c>
      <c r="D102" s="48" t="s">
        <v>87</v>
      </c>
      <c r="E102" s="49">
        <v>23</v>
      </c>
      <c r="F102" s="54"/>
      <c r="G102" s="134">
        <f t="shared" si="17"/>
        <v>0</v>
      </c>
      <c r="H102" s="50"/>
      <c r="M102" s="16"/>
    </row>
    <row r="103" spans="1:13" s="33" customFormat="1" ht="12.75">
      <c r="A103" s="103"/>
      <c r="B103" s="104">
        <v>10</v>
      </c>
      <c r="C103" s="105" t="s">
        <v>569</v>
      </c>
      <c r="D103" s="106"/>
      <c r="E103" s="107"/>
      <c r="F103" s="108"/>
      <c r="G103" s="109"/>
      <c r="H103" s="106"/>
      <c r="M103" s="16"/>
    </row>
    <row r="104" spans="1:13" s="33" customFormat="1" ht="12.75">
      <c r="A104" s="45">
        <f aca="true" t="shared" si="18" ref="A104:A114">MAX(A101:A103)+1</f>
        <v>86</v>
      </c>
      <c r="B104" s="46" t="s">
        <v>766</v>
      </c>
      <c r="C104" s="47" t="s">
        <v>534</v>
      </c>
      <c r="D104" s="48" t="s">
        <v>87</v>
      </c>
      <c r="E104" s="49">
        <v>3</v>
      </c>
      <c r="F104" s="54"/>
      <c r="G104" s="134">
        <f aca="true" t="shared" si="19" ref="G104:G114">ROUND(E104*F104,2)</f>
        <v>0</v>
      </c>
      <c r="H104" s="50"/>
      <c r="M104" s="16"/>
    </row>
    <row r="105" spans="1:13" s="33" customFormat="1" ht="12.75">
      <c r="A105" s="45">
        <f t="shared" si="18"/>
        <v>87</v>
      </c>
      <c r="B105" s="46" t="s">
        <v>767</v>
      </c>
      <c r="C105" s="47" t="s">
        <v>535</v>
      </c>
      <c r="D105" s="48" t="s">
        <v>87</v>
      </c>
      <c r="E105" s="49">
        <v>1</v>
      </c>
      <c r="F105" s="54"/>
      <c r="G105" s="134">
        <f t="shared" si="19"/>
        <v>0</v>
      </c>
      <c r="H105" s="50"/>
      <c r="M105" s="16"/>
    </row>
    <row r="106" spans="1:13" s="33" customFormat="1" ht="12.75">
      <c r="A106" s="45">
        <f t="shared" si="18"/>
        <v>88</v>
      </c>
      <c r="B106" s="46" t="s">
        <v>768</v>
      </c>
      <c r="C106" s="47" t="s">
        <v>536</v>
      </c>
      <c r="D106" s="48" t="s">
        <v>87</v>
      </c>
      <c r="E106" s="49">
        <v>1</v>
      </c>
      <c r="F106" s="54"/>
      <c r="G106" s="134">
        <f t="shared" si="19"/>
        <v>0</v>
      </c>
      <c r="H106" s="50"/>
      <c r="M106" s="16"/>
    </row>
    <row r="107" spans="1:13" s="33" customFormat="1" ht="12.75">
      <c r="A107" s="45">
        <f t="shared" si="18"/>
        <v>89</v>
      </c>
      <c r="B107" s="46" t="s">
        <v>769</v>
      </c>
      <c r="C107" s="47" t="s">
        <v>537</v>
      </c>
      <c r="D107" s="48" t="s">
        <v>87</v>
      </c>
      <c r="E107" s="49">
        <v>1</v>
      </c>
      <c r="F107" s="54"/>
      <c r="G107" s="134">
        <f t="shared" si="19"/>
        <v>0</v>
      </c>
      <c r="H107" s="50"/>
      <c r="M107" s="16"/>
    </row>
    <row r="108" spans="1:13" s="33" customFormat="1" ht="12.75">
      <c r="A108" s="45">
        <f t="shared" si="18"/>
        <v>90</v>
      </c>
      <c r="B108" s="46" t="s">
        <v>770</v>
      </c>
      <c r="C108" s="47" t="s">
        <v>538</v>
      </c>
      <c r="D108" s="48" t="s">
        <v>87</v>
      </c>
      <c r="E108" s="49">
        <v>2</v>
      </c>
      <c r="F108" s="54"/>
      <c r="G108" s="134">
        <f t="shared" si="19"/>
        <v>0</v>
      </c>
      <c r="H108" s="50"/>
      <c r="M108" s="16"/>
    </row>
    <row r="109" spans="1:13" s="33" customFormat="1" ht="12.75">
      <c r="A109" s="45">
        <f t="shared" si="18"/>
        <v>91</v>
      </c>
      <c r="B109" s="46" t="s">
        <v>771</v>
      </c>
      <c r="C109" s="47" t="s">
        <v>539</v>
      </c>
      <c r="D109" s="48" t="s">
        <v>87</v>
      </c>
      <c r="E109" s="49">
        <v>2</v>
      </c>
      <c r="F109" s="54"/>
      <c r="G109" s="134">
        <f t="shared" si="19"/>
        <v>0</v>
      </c>
      <c r="H109" s="50"/>
      <c r="M109" s="16"/>
    </row>
    <row r="110" spans="1:13" s="33" customFormat="1" ht="12.75">
      <c r="A110" s="45">
        <f t="shared" si="18"/>
        <v>92</v>
      </c>
      <c r="B110" s="46" t="s">
        <v>772</v>
      </c>
      <c r="C110" s="47" t="s">
        <v>540</v>
      </c>
      <c r="D110" s="48" t="s">
        <v>87</v>
      </c>
      <c r="E110" s="49">
        <v>2</v>
      </c>
      <c r="F110" s="54"/>
      <c r="G110" s="134">
        <f t="shared" si="19"/>
        <v>0</v>
      </c>
      <c r="H110" s="50"/>
      <c r="M110" s="16"/>
    </row>
    <row r="111" spans="1:13" s="33" customFormat="1" ht="12.75">
      <c r="A111" s="45">
        <f t="shared" si="18"/>
        <v>93</v>
      </c>
      <c r="B111" s="46" t="s">
        <v>773</v>
      </c>
      <c r="C111" s="47" t="s">
        <v>541</v>
      </c>
      <c r="D111" s="48" t="s">
        <v>87</v>
      </c>
      <c r="E111" s="49">
        <v>1</v>
      </c>
      <c r="F111" s="54"/>
      <c r="G111" s="134">
        <f t="shared" si="19"/>
        <v>0</v>
      </c>
      <c r="H111" s="50"/>
      <c r="M111" s="16"/>
    </row>
    <row r="112" spans="1:13" s="33" customFormat="1" ht="22.5">
      <c r="A112" s="45">
        <f t="shared" si="18"/>
        <v>94</v>
      </c>
      <c r="B112" s="46" t="s">
        <v>774</v>
      </c>
      <c r="C112" s="47" t="s">
        <v>542</v>
      </c>
      <c r="D112" s="48" t="s">
        <v>87</v>
      </c>
      <c r="E112" s="49">
        <v>1</v>
      </c>
      <c r="F112" s="54"/>
      <c r="G112" s="134">
        <f t="shared" si="19"/>
        <v>0</v>
      </c>
      <c r="H112" s="50"/>
      <c r="M112" s="16"/>
    </row>
    <row r="113" spans="1:13" s="33" customFormat="1" ht="33.75">
      <c r="A113" s="45">
        <f t="shared" si="18"/>
        <v>95</v>
      </c>
      <c r="B113" s="46" t="s">
        <v>775</v>
      </c>
      <c r="C113" s="47" t="s">
        <v>547</v>
      </c>
      <c r="D113" s="48" t="s">
        <v>87</v>
      </c>
      <c r="E113" s="49">
        <v>1</v>
      </c>
      <c r="F113" s="54"/>
      <c r="G113" s="134">
        <f t="shared" si="19"/>
        <v>0</v>
      </c>
      <c r="H113" s="50"/>
      <c r="M113" s="16"/>
    </row>
    <row r="114" spans="1:13" s="33" customFormat="1" ht="12.75">
      <c r="A114" s="45">
        <f t="shared" si="18"/>
        <v>96</v>
      </c>
      <c r="B114" s="46" t="s">
        <v>776</v>
      </c>
      <c r="C114" s="47" t="s">
        <v>544</v>
      </c>
      <c r="D114" s="48" t="s">
        <v>87</v>
      </c>
      <c r="E114" s="49">
        <v>1</v>
      </c>
      <c r="F114" s="54"/>
      <c r="G114" s="134">
        <f t="shared" si="19"/>
        <v>0</v>
      </c>
      <c r="H114" s="50"/>
      <c r="M114" s="16"/>
    </row>
    <row r="115" spans="1:13" s="33" customFormat="1" ht="12.75">
      <c r="A115" s="103"/>
      <c r="B115" s="104">
        <v>11</v>
      </c>
      <c r="C115" s="105" t="s">
        <v>570</v>
      </c>
      <c r="D115" s="106"/>
      <c r="E115" s="107"/>
      <c r="F115" s="108"/>
      <c r="G115" s="109"/>
      <c r="H115" s="106"/>
      <c r="M115" s="16"/>
    </row>
    <row r="116" spans="1:13" s="33" customFormat="1" ht="12.75">
      <c r="A116" s="45">
        <f aca="true" t="shared" si="20" ref="A116:A126">MAX(A113:A115)+1</f>
        <v>97</v>
      </c>
      <c r="B116" s="46" t="s">
        <v>777</v>
      </c>
      <c r="C116" s="47" t="s">
        <v>534</v>
      </c>
      <c r="D116" s="48" t="s">
        <v>87</v>
      </c>
      <c r="E116" s="49">
        <v>3</v>
      </c>
      <c r="F116" s="54"/>
      <c r="G116" s="134">
        <f aca="true" t="shared" si="21" ref="G116:G126">ROUND(E116*F116,2)</f>
        <v>0</v>
      </c>
      <c r="H116" s="50"/>
      <c r="M116" s="16"/>
    </row>
    <row r="117" spans="1:13" s="33" customFormat="1" ht="12.75">
      <c r="A117" s="45">
        <f t="shared" si="20"/>
        <v>98</v>
      </c>
      <c r="B117" s="46" t="s">
        <v>778</v>
      </c>
      <c r="C117" s="47" t="s">
        <v>535</v>
      </c>
      <c r="D117" s="48" t="s">
        <v>87</v>
      </c>
      <c r="E117" s="49">
        <v>1</v>
      </c>
      <c r="F117" s="54"/>
      <c r="G117" s="134">
        <f t="shared" si="21"/>
        <v>0</v>
      </c>
      <c r="H117" s="50"/>
      <c r="M117" s="16"/>
    </row>
    <row r="118" spans="1:13" s="33" customFormat="1" ht="12.75">
      <c r="A118" s="45">
        <f t="shared" si="20"/>
        <v>99</v>
      </c>
      <c r="B118" s="46" t="s">
        <v>779</v>
      </c>
      <c r="C118" s="47" t="s">
        <v>536</v>
      </c>
      <c r="D118" s="48" t="s">
        <v>87</v>
      </c>
      <c r="E118" s="49">
        <v>1</v>
      </c>
      <c r="F118" s="54"/>
      <c r="G118" s="134">
        <f t="shared" si="21"/>
        <v>0</v>
      </c>
      <c r="H118" s="50"/>
      <c r="M118" s="16"/>
    </row>
    <row r="119" spans="1:13" s="33" customFormat="1" ht="12.75">
      <c r="A119" s="45">
        <f t="shared" si="20"/>
        <v>100</v>
      </c>
      <c r="B119" s="46" t="s">
        <v>780</v>
      </c>
      <c r="C119" s="47" t="s">
        <v>537</v>
      </c>
      <c r="D119" s="48" t="s">
        <v>87</v>
      </c>
      <c r="E119" s="49">
        <v>1</v>
      </c>
      <c r="F119" s="54"/>
      <c r="G119" s="134">
        <f t="shared" si="21"/>
        <v>0</v>
      </c>
      <c r="H119" s="50"/>
      <c r="M119" s="16"/>
    </row>
    <row r="120" spans="1:13" s="33" customFormat="1" ht="12.75">
      <c r="A120" s="45">
        <f t="shared" si="20"/>
        <v>101</v>
      </c>
      <c r="B120" s="46" t="s">
        <v>781</v>
      </c>
      <c r="C120" s="47" t="s">
        <v>538</v>
      </c>
      <c r="D120" s="48" t="s">
        <v>87</v>
      </c>
      <c r="E120" s="49">
        <v>2</v>
      </c>
      <c r="F120" s="54"/>
      <c r="G120" s="134">
        <f t="shared" si="21"/>
        <v>0</v>
      </c>
      <c r="H120" s="50"/>
      <c r="M120" s="16"/>
    </row>
    <row r="121" spans="1:13" s="33" customFormat="1" ht="12.75">
      <c r="A121" s="45">
        <f t="shared" si="20"/>
        <v>102</v>
      </c>
      <c r="B121" s="46" t="s">
        <v>782</v>
      </c>
      <c r="C121" s="47" t="s">
        <v>539</v>
      </c>
      <c r="D121" s="48" t="s">
        <v>87</v>
      </c>
      <c r="E121" s="49">
        <v>2</v>
      </c>
      <c r="F121" s="54"/>
      <c r="G121" s="134">
        <f t="shared" si="21"/>
        <v>0</v>
      </c>
      <c r="H121" s="50"/>
      <c r="M121" s="16"/>
    </row>
    <row r="122" spans="1:13" s="33" customFormat="1" ht="12.75">
      <c r="A122" s="45">
        <f t="shared" si="20"/>
        <v>103</v>
      </c>
      <c r="B122" s="46" t="s">
        <v>783</v>
      </c>
      <c r="C122" s="47" t="s">
        <v>540</v>
      </c>
      <c r="D122" s="48" t="s">
        <v>87</v>
      </c>
      <c r="E122" s="49">
        <v>2</v>
      </c>
      <c r="F122" s="54"/>
      <c r="G122" s="134">
        <f t="shared" si="21"/>
        <v>0</v>
      </c>
      <c r="H122" s="50"/>
      <c r="M122" s="16"/>
    </row>
    <row r="123" spans="1:13" s="33" customFormat="1" ht="12.75">
      <c r="A123" s="45">
        <f t="shared" si="20"/>
        <v>104</v>
      </c>
      <c r="B123" s="46" t="s">
        <v>784</v>
      </c>
      <c r="C123" s="47" t="s">
        <v>541</v>
      </c>
      <c r="D123" s="48" t="s">
        <v>87</v>
      </c>
      <c r="E123" s="49">
        <v>1</v>
      </c>
      <c r="F123" s="54"/>
      <c r="G123" s="134">
        <f t="shared" si="21"/>
        <v>0</v>
      </c>
      <c r="H123" s="50"/>
      <c r="M123" s="16"/>
    </row>
    <row r="124" spans="1:13" s="33" customFormat="1" ht="22.5">
      <c r="A124" s="45">
        <f t="shared" si="20"/>
        <v>105</v>
      </c>
      <c r="B124" s="46" t="s">
        <v>785</v>
      </c>
      <c r="C124" s="47" t="s">
        <v>542</v>
      </c>
      <c r="D124" s="48" t="s">
        <v>87</v>
      </c>
      <c r="E124" s="49">
        <v>1</v>
      </c>
      <c r="F124" s="54"/>
      <c r="G124" s="134">
        <f t="shared" si="21"/>
        <v>0</v>
      </c>
      <c r="H124" s="50"/>
      <c r="M124" s="16"/>
    </row>
    <row r="125" spans="1:13" s="33" customFormat="1" ht="33.75">
      <c r="A125" s="45">
        <f t="shared" si="20"/>
        <v>106</v>
      </c>
      <c r="B125" s="46" t="s">
        <v>786</v>
      </c>
      <c r="C125" s="47" t="s">
        <v>547</v>
      </c>
      <c r="D125" s="48" t="s">
        <v>87</v>
      </c>
      <c r="E125" s="49">
        <v>1</v>
      </c>
      <c r="F125" s="54"/>
      <c r="G125" s="134">
        <f t="shared" si="21"/>
        <v>0</v>
      </c>
      <c r="H125" s="50"/>
      <c r="M125" s="16"/>
    </row>
    <row r="126" spans="1:13" s="33" customFormat="1" ht="12.75">
      <c r="A126" s="45">
        <f t="shared" si="20"/>
        <v>107</v>
      </c>
      <c r="B126" s="46" t="s">
        <v>787</v>
      </c>
      <c r="C126" s="47" t="s">
        <v>544</v>
      </c>
      <c r="D126" s="48" t="s">
        <v>87</v>
      </c>
      <c r="E126" s="49">
        <v>1</v>
      </c>
      <c r="F126" s="54"/>
      <c r="G126" s="134">
        <f t="shared" si="21"/>
        <v>0</v>
      </c>
      <c r="H126" s="50"/>
      <c r="M126" s="16"/>
    </row>
    <row r="127" spans="1:13" s="33" customFormat="1" ht="12.75">
      <c r="A127" s="103"/>
      <c r="B127" s="104">
        <v>12</v>
      </c>
      <c r="C127" s="105" t="s">
        <v>571</v>
      </c>
      <c r="D127" s="106"/>
      <c r="E127" s="107"/>
      <c r="F127" s="108"/>
      <c r="G127" s="109"/>
      <c r="H127" s="106"/>
      <c r="M127" s="16"/>
    </row>
    <row r="128" spans="1:13" s="33" customFormat="1" ht="45">
      <c r="A128" s="45">
        <f aca="true" t="shared" si="22" ref="A128:A133">MAX(A125:A127)+1</f>
        <v>108</v>
      </c>
      <c r="B128" s="46" t="s">
        <v>788</v>
      </c>
      <c r="C128" s="47" t="s">
        <v>550</v>
      </c>
      <c r="D128" s="48" t="s">
        <v>87</v>
      </c>
      <c r="E128" s="49">
        <v>18</v>
      </c>
      <c r="F128" s="54"/>
      <c r="G128" s="134">
        <f aca="true" t="shared" si="23" ref="G128:G133">ROUND(E128*F128,2)</f>
        <v>0</v>
      </c>
      <c r="H128" s="50"/>
      <c r="M128" s="16"/>
    </row>
    <row r="129" spans="1:13" s="33" customFormat="1" ht="33.75">
      <c r="A129" s="45">
        <f t="shared" si="22"/>
        <v>109</v>
      </c>
      <c r="B129" s="46" t="s">
        <v>789</v>
      </c>
      <c r="C129" s="47" t="s">
        <v>551</v>
      </c>
      <c r="D129" s="48" t="s">
        <v>87</v>
      </c>
      <c r="E129" s="49">
        <v>29</v>
      </c>
      <c r="F129" s="54"/>
      <c r="G129" s="134">
        <f t="shared" si="23"/>
        <v>0</v>
      </c>
      <c r="H129" s="50"/>
      <c r="M129" s="16"/>
    </row>
    <row r="130" spans="1:13" s="33" customFormat="1" ht="12.75">
      <c r="A130" s="45">
        <f t="shared" si="22"/>
        <v>110</v>
      </c>
      <c r="B130" s="46" t="s">
        <v>790</v>
      </c>
      <c r="C130" s="47" t="s">
        <v>552</v>
      </c>
      <c r="D130" s="48" t="s">
        <v>87</v>
      </c>
      <c r="E130" s="49">
        <v>33</v>
      </c>
      <c r="F130" s="54"/>
      <c r="G130" s="134">
        <f t="shared" si="23"/>
        <v>0</v>
      </c>
      <c r="H130" s="50"/>
      <c r="M130" s="16"/>
    </row>
    <row r="131" spans="1:13" s="33" customFormat="1" ht="12.75">
      <c r="A131" s="45">
        <f t="shared" si="22"/>
        <v>111</v>
      </c>
      <c r="B131" s="46" t="s">
        <v>791</v>
      </c>
      <c r="C131" s="47" t="s">
        <v>554</v>
      </c>
      <c r="D131" s="48" t="s">
        <v>87</v>
      </c>
      <c r="E131" s="49">
        <v>4</v>
      </c>
      <c r="F131" s="54"/>
      <c r="G131" s="134">
        <f t="shared" si="23"/>
        <v>0</v>
      </c>
      <c r="H131" s="50"/>
      <c r="M131" s="16"/>
    </row>
    <row r="132" spans="1:13" s="33" customFormat="1" ht="12.75">
      <c r="A132" s="45">
        <f t="shared" si="22"/>
        <v>112</v>
      </c>
      <c r="B132" s="46" t="s">
        <v>792</v>
      </c>
      <c r="C132" s="47" t="s">
        <v>555</v>
      </c>
      <c r="D132" s="48" t="s">
        <v>87</v>
      </c>
      <c r="E132" s="49">
        <v>4</v>
      </c>
      <c r="F132" s="54"/>
      <c r="G132" s="134">
        <f t="shared" si="23"/>
        <v>0</v>
      </c>
      <c r="H132" s="50"/>
      <c r="M132" s="16"/>
    </row>
    <row r="133" spans="1:13" s="33" customFormat="1" ht="12.75">
      <c r="A133" s="45">
        <f t="shared" si="22"/>
        <v>113</v>
      </c>
      <c r="B133" s="46" t="s">
        <v>793</v>
      </c>
      <c r="C133" s="47" t="s">
        <v>556</v>
      </c>
      <c r="D133" s="48" t="s">
        <v>87</v>
      </c>
      <c r="E133" s="49">
        <v>23</v>
      </c>
      <c r="F133" s="54"/>
      <c r="G133" s="134">
        <f t="shared" si="23"/>
        <v>0</v>
      </c>
      <c r="H133" s="50"/>
      <c r="M133" s="16"/>
    </row>
    <row r="134" spans="1:13" s="33" customFormat="1" ht="12.75">
      <c r="A134" s="103"/>
      <c r="B134" s="104">
        <v>13</v>
      </c>
      <c r="C134" s="105" t="s">
        <v>572</v>
      </c>
      <c r="D134" s="106"/>
      <c r="E134" s="107"/>
      <c r="F134" s="108"/>
      <c r="G134" s="109"/>
      <c r="H134" s="106"/>
      <c r="M134" s="16"/>
    </row>
    <row r="135" spans="1:13" s="33" customFormat="1" ht="12.75">
      <c r="A135" s="45">
        <f aca="true" t="shared" si="24" ref="A135:A145">MAX(A132:A134)+1</f>
        <v>114</v>
      </c>
      <c r="B135" s="46" t="s">
        <v>794</v>
      </c>
      <c r="C135" s="47" t="s">
        <v>534</v>
      </c>
      <c r="D135" s="48" t="s">
        <v>87</v>
      </c>
      <c r="E135" s="49">
        <v>3</v>
      </c>
      <c r="F135" s="54"/>
      <c r="G135" s="134">
        <f aca="true" t="shared" si="25" ref="G135:G145">ROUND(E135*F135,2)</f>
        <v>0</v>
      </c>
      <c r="H135" s="50"/>
      <c r="M135" s="16"/>
    </row>
    <row r="136" spans="1:13" s="33" customFormat="1" ht="12.75">
      <c r="A136" s="45">
        <f t="shared" si="24"/>
        <v>115</v>
      </c>
      <c r="B136" s="46" t="s">
        <v>795</v>
      </c>
      <c r="C136" s="47" t="s">
        <v>535</v>
      </c>
      <c r="D136" s="48" t="s">
        <v>87</v>
      </c>
      <c r="E136" s="49">
        <v>1</v>
      </c>
      <c r="F136" s="54"/>
      <c r="G136" s="134">
        <f t="shared" si="25"/>
        <v>0</v>
      </c>
      <c r="H136" s="50"/>
      <c r="M136" s="16"/>
    </row>
    <row r="137" spans="1:13" s="33" customFormat="1" ht="12.75">
      <c r="A137" s="45">
        <f t="shared" si="24"/>
        <v>116</v>
      </c>
      <c r="B137" s="46" t="s">
        <v>796</v>
      </c>
      <c r="C137" s="47" t="s">
        <v>536</v>
      </c>
      <c r="D137" s="48" t="s">
        <v>87</v>
      </c>
      <c r="E137" s="49">
        <v>1</v>
      </c>
      <c r="F137" s="54"/>
      <c r="G137" s="134">
        <f t="shared" si="25"/>
        <v>0</v>
      </c>
      <c r="H137" s="50"/>
      <c r="M137" s="16"/>
    </row>
    <row r="138" spans="1:13" s="33" customFormat="1" ht="12.75">
      <c r="A138" s="45">
        <f t="shared" si="24"/>
        <v>117</v>
      </c>
      <c r="B138" s="46" t="s">
        <v>797</v>
      </c>
      <c r="C138" s="47" t="s">
        <v>537</v>
      </c>
      <c r="D138" s="48" t="s">
        <v>87</v>
      </c>
      <c r="E138" s="49">
        <v>1</v>
      </c>
      <c r="F138" s="54"/>
      <c r="G138" s="134">
        <f t="shared" si="25"/>
        <v>0</v>
      </c>
      <c r="H138" s="50"/>
      <c r="M138" s="16"/>
    </row>
    <row r="139" spans="1:13" s="33" customFormat="1" ht="12.75">
      <c r="A139" s="45">
        <f t="shared" si="24"/>
        <v>118</v>
      </c>
      <c r="B139" s="46" t="s">
        <v>798</v>
      </c>
      <c r="C139" s="47" t="s">
        <v>538</v>
      </c>
      <c r="D139" s="48" t="s">
        <v>87</v>
      </c>
      <c r="E139" s="49">
        <v>2</v>
      </c>
      <c r="F139" s="54"/>
      <c r="G139" s="134">
        <f t="shared" si="25"/>
        <v>0</v>
      </c>
      <c r="H139" s="50"/>
      <c r="M139" s="16"/>
    </row>
    <row r="140" spans="1:13" s="33" customFormat="1" ht="12.75">
      <c r="A140" s="45">
        <f t="shared" si="24"/>
        <v>119</v>
      </c>
      <c r="B140" s="46" t="s">
        <v>799</v>
      </c>
      <c r="C140" s="47" t="s">
        <v>539</v>
      </c>
      <c r="D140" s="48" t="s">
        <v>87</v>
      </c>
      <c r="E140" s="49">
        <v>2</v>
      </c>
      <c r="F140" s="54"/>
      <c r="G140" s="134">
        <f t="shared" si="25"/>
        <v>0</v>
      </c>
      <c r="H140" s="50"/>
      <c r="M140" s="16"/>
    </row>
    <row r="141" spans="1:13" s="33" customFormat="1" ht="12.75">
      <c r="A141" s="45">
        <f t="shared" si="24"/>
        <v>120</v>
      </c>
      <c r="B141" s="46" t="s">
        <v>800</v>
      </c>
      <c r="C141" s="47" t="s">
        <v>540</v>
      </c>
      <c r="D141" s="48" t="s">
        <v>87</v>
      </c>
      <c r="E141" s="49">
        <v>2</v>
      </c>
      <c r="F141" s="54"/>
      <c r="G141" s="134">
        <f t="shared" si="25"/>
        <v>0</v>
      </c>
      <c r="H141" s="50"/>
      <c r="M141" s="16"/>
    </row>
    <row r="142" spans="1:13" s="33" customFormat="1" ht="12.75">
      <c r="A142" s="45">
        <f t="shared" si="24"/>
        <v>121</v>
      </c>
      <c r="B142" s="46" t="s">
        <v>801</v>
      </c>
      <c r="C142" s="47" t="s">
        <v>541</v>
      </c>
      <c r="D142" s="48" t="s">
        <v>87</v>
      </c>
      <c r="E142" s="49">
        <v>1</v>
      </c>
      <c r="F142" s="54"/>
      <c r="G142" s="134">
        <f t="shared" si="25"/>
        <v>0</v>
      </c>
      <c r="H142" s="50"/>
      <c r="M142" s="16"/>
    </row>
    <row r="143" spans="1:13" s="33" customFormat="1" ht="22.5">
      <c r="A143" s="45">
        <f t="shared" si="24"/>
        <v>122</v>
      </c>
      <c r="B143" s="46" t="s">
        <v>802</v>
      </c>
      <c r="C143" s="47" t="s">
        <v>542</v>
      </c>
      <c r="D143" s="48" t="s">
        <v>87</v>
      </c>
      <c r="E143" s="49">
        <v>1</v>
      </c>
      <c r="F143" s="54"/>
      <c r="G143" s="134">
        <f t="shared" si="25"/>
        <v>0</v>
      </c>
      <c r="H143" s="50"/>
      <c r="M143" s="16"/>
    </row>
    <row r="144" spans="1:13" s="33" customFormat="1" ht="33.75">
      <c r="A144" s="45">
        <f t="shared" si="24"/>
        <v>123</v>
      </c>
      <c r="B144" s="46" t="s">
        <v>803</v>
      </c>
      <c r="C144" s="47" t="s">
        <v>547</v>
      </c>
      <c r="D144" s="48" t="s">
        <v>87</v>
      </c>
      <c r="E144" s="49">
        <v>1</v>
      </c>
      <c r="F144" s="54"/>
      <c r="G144" s="134">
        <f t="shared" si="25"/>
        <v>0</v>
      </c>
      <c r="H144" s="50"/>
      <c r="M144" s="16"/>
    </row>
    <row r="145" spans="1:13" s="33" customFormat="1" ht="12.75">
      <c r="A145" s="45">
        <f t="shared" si="24"/>
        <v>124</v>
      </c>
      <c r="B145" s="46" t="s">
        <v>804</v>
      </c>
      <c r="C145" s="47" t="s">
        <v>544</v>
      </c>
      <c r="D145" s="48" t="s">
        <v>87</v>
      </c>
      <c r="E145" s="49">
        <v>1</v>
      </c>
      <c r="F145" s="54"/>
      <c r="G145" s="134">
        <f t="shared" si="25"/>
        <v>0</v>
      </c>
      <c r="H145" s="50"/>
      <c r="M145" s="16"/>
    </row>
    <row r="146" spans="1:13" s="33" customFormat="1" ht="12.75">
      <c r="A146" s="103"/>
      <c r="B146" s="104">
        <v>14</v>
      </c>
      <c r="C146" s="105" t="s">
        <v>573</v>
      </c>
      <c r="D146" s="106"/>
      <c r="E146" s="107"/>
      <c r="F146" s="108"/>
      <c r="G146" s="109"/>
      <c r="H146" s="106"/>
      <c r="M146" s="16"/>
    </row>
    <row r="147" spans="1:13" s="33" customFormat="1" ht="12.75">
      <c r="A147" s="45">
        <f aca="true" t="shared" si="26" ref="A147:A157">MAX(A144:A146)+1</f>
        <v>125</v>
      </c>
      <c r="B147" s="46" t="s">
        <v>805</v>
      </c>
      <c r="C147" s="47" t="s">
        <v>534</v>
      </c>
      <c r="D147" s="48" t="s">
        <v>87</v>
      </c>
      <c r="E147" s="49">
        <v>3</v>
      </c>
      <c r="F147" s="54"/>
      <c r="G147" s="134">
        <f aca="true" t="shared" si="27" ref="G147:G157">ROUND(E147*F147,2)</f>
        <v>0</v>
      </c>
      <c r="H147" s="50"/>
      <c r="M147" s="16"/>
    </row>
    <row r="148" spans="1:13" s="33" customFormat="1" ht="12.75">
      <c r="A148" s="45">
        <f t="shared" si="26"/>
        <v>126</v>
      </c>
      <c r="B148" s="46" t="s">
        <v>806</v>
      </c>
      <c r="C148" s="47" t="s">
        <v>535</v>
      </c>
      <c r="D148" s="48" t="s">
        <v>87</v>
      </c>
      <c r="E148" s="49">
        <v>1</v>
      </c>
      <c r="F148" s="54"/>
      <c r="G148" s="134">
        <f t="shared" si="27"/>
        <v>0</v>
      </c>
      <c r="H148" s="50"/>
      <c r="M148" s="16"/>
    </row>
    <row r="149" spans="1:13" s="33" customFormat="1" ht="12.75">
      <c r="A149" s="45">
        <f t="shared" si="26"/>
        <v>127</v>
      </c>
      <c r="B149" s="46" t="s">
        <v>807</v>
      </c>
      <c r="C149" s="47" t="s">
        <v>536</v>
      </c>
      <c r="D149" s="48" t="s">
        <v>87</v>
      </c>
      <c r="E149" s="49">
        <v>1</v>
      </c>
      <c r="F149" s="54"/>
      <c r="G149" s="134">
        <f t="shared" si="27"/>
        <v>0</v>
      </c>
      <c r="H149" s="50"/>
      <c r="M149" s="16"/>
    </row>
    <row r="150" spans="1:13" s="33" customFormat="1" ht="12.75">
      <c r="A150" s="45">
        <f t="shared" si="26"/>
        <v>128</v>
      </c>
      <c r="B150" s="46" t="s">
        <v>808</v>
      </c>
      <c r="C150" s="47" t="s">
        <v>537</v>
      </c>
      <c r="D150" s="48" t="s">
        <v>87</v>
      </c>
      <c r="E150" s="49">
        <v>1</v>
      </c>
      <c r="F150" s="54"/>
      <c r="G150" s="134">
        <f t="shared" si="27"/>
        <v>0</v>
      </c>
      <c r="H150" s="50"/>
      <c r="M150" s="16"/>
    </row>
    <row r="151" spans="1:13" s="33" customFormat="1" ht="12.75">
      <c r="A151" s="45">
        <f t="shared" si="26"/>
        <v>129</v>
      </c>
      <c r="B151" s="46" t="s">
        <v>809</v>
      </c>
      <c r="C151" s="47" t="s">
        <v>538</v>
      </c>
      <c r="D151" s="48" t="s">
        <v>87</v>
      </c>
      <c r="E151" s="49">
        <v>2</v>
      </c>
      <c r="F151" s="54"/>
      <c r="G151" s="134">
        <f t="shared" si="27"/>
        <v>0</v>
      </c>
      <c r="H151" s="50"/>
      <c r="M151" s="16"/>
    </row>
    <row r="152" spans="1:13" s="33" customFormat="1" ht="12.75">
      <c r="A152" s="45">
        <f t="shared" si="26"/>
        <v>130</v>
      </c>
      <c r="B152" s="46" t="s">
        <v>810</v>
      </c>
      <c r="C152" s="47" t="s">
        <v>539</v>
      </c>
      <c r="D152" s="48" t="s">
        <v>87</v>
      </c>
      <c r="E152" s="49">
        <v>2</v>
      </c>
      <c r="F152" s="54"/>
      <c r="G152" s="134">
        <f t="shared" si="27"/>
        <v>0</v>
      </c>
      <c r="H152" s="50"/>
      <c r="M152" s="16"/>
    </row>
    <row r="153" spans="1:13" s="33" customFormat="1" ht="12.75">
      <c r="A153" s="45">
        <f t="shared" si="26"/>
        <v>131</v>
      </c>
      <c r="B153" s="46" t="s">
        <v>811</v>
      </c>
      <c r="C153" s="47" t="s">
        <v>540</v>
      </c>
      <c r="D153" s="48" t="s">
        <v>87</v>
      </c>
      <c r="E153" s="49">
        <v>2</v>
      </c>
      <c r="F153" s="54"/>
      <c r="G153" s="134">
        <f t="shared" si="27"/>
        <v>0</v>
      </c>
      <c r="H153" s="50"/>
      <c r="M153" s="16"/>
    </row>
    <row r="154" spans="1:13" s="33" customFormat="1" ht="12.75">
      <c r="A154" s="45">
        <f t="shared" si="26"/>
        <v>132</v>
      </c>
      <c r="B154" s="46" t="s">
        <v>812</v>
      </c>
      <c r="C154" s="47" t="s">
        <v>541</v>
      </c>
      <c r="D154" s="48" t="s">
        <v>87</v>
      </c>
      <c r="E154" s="49">
        <v>1</v>
      </c>
      <c r="F154" s="54"/>
      <c r="G154" s="134">
        <f t="shared" si="27"/>
        <v>0</v>
      </c>
      <c r="H154" s="50"/>
      <c r="M154" s="16"/>
    </row>
    <row r="155" spans="1:13" s="33" customFormat="1" ht="22.5">
      <c r="A155" s="45">
        <f t="shared" si="26"/>
        <v>133</v>
      </c>
      <c r="B155" s="46" t="s">
        <v>813</v>
      </c>
      <c r="C155" s="47" t="s">
        <v>542</v>
      </c>
      <c r="D155" s="48" t="s">
        <v>87</v>
      </c>
      <c r="E155" s="49">
        <v>1</v>
      </c>
      <c r="F155" s="54"/>
      <c r="G155" s="134">
        <f t="shared" si="27"/>
        <v>0</v>
      </c>
      <c r="H155" s="50"/>
      <c r="M155" s="16"/>
    </row>
    <row r="156" spans="1:13" s="33" customFormat="1" ht="33.75">
      <c r="A156" s="45">
        <f t="shared" si="26"/>
        <v>134</v>
      </c>
      <c r="B156" s="46" t="s">
        <v>814</v>
      </c>
      <c r="C156" s="47" t="s">
        <v>547</v>
      </c>
      <c r="D156" s="48" t="s">
        <v>87</v>
      </c>
      <c r="E156" s="49">
        <v>1</v>
      </c>
      <c r="F156" s="54"/>
      <c r="G156" s="134">
        <f t="shared" si="27"/>
        <v>0</v>
      </c>
      <c r="H156" s="50"/>
      <c r="M156" s="16"/>
    </row>
    <row r="157" spans="1:13" s="33" customFormat="1" ht="12.75">
      <c r="A157" s="45">
        <f t="shared" si="26"/>
        <v>135</v>
      </c>
      <c r="B157" s="46" t="s">
        <v>815</v>
      </c>
      <c r="C157" s="47" t="s">
        <v>544</v>
      </c>
      <c r="D157" s="48" t="s">
        <v>87</v>
      </c>
      <c r="E157" s="49">
        <v>1</v>
      </c>
      <c r="F157" s="54"/>
      <c r="G157" s="134">
        <f t="shared" si="27"/>
        <v>0</v>
      </c>
      <c r="H157" s="50"/>
      <c r="M157" s="16"/>
    </row>
    <row r="158" spans="1:13" s="33" customFormat="1" ht="12.75">
      <c r="A158" s="103"/>
      <c r="B158" s="104">
        <v>15</v>
      </c>
      <c r="C158" s="105" t="s">
        <v>574</v>
      </c>
      <c r="D158" s="106"/>
      <c r="E158" s="107"/>
      <c r="F158" s="108"/>
      <c r="G158" s="109"/>
      <c r="H158" s="106"/>
      <c r="M158" s="16"/>
    </row>
    <row r="159" spans="1:13" s="33" customFormat="1" ht="45">
      <c r="A159" s="45">
        <f aca="true" t="shared" si="28" ref="A159:A164">MAX(A156:A158)+1</f>
        <v>136</v>
      </c>
      <c r="B159" s="46" t="s">
        <v>816</v>
      </c>
      <c r="C159" s="47" t="s">
        <v>550</v>
      </c>
      <c r="D159" s="48" t="s">
        <v>87</v>
      </c>
      <c r="E159" s="49">
        <v>19</v>
      </c>
      <c r="F159" s="54"/>
      <c r="G159" s="134">
        <f aca="true" t="shared" si="29" ref="G159:G164">ROUND(E159*F159,2)</f>
        <v>0</v>
      </c>
      <c r="H159" s="50"/>
      <c r="M159" s="16"/>
    </row>
    <row r="160" spans="1:13" s="33" customFormat="1" ht="33.75">
      <c r="A160" s="45">
        <f t="shared" si="28"/>
        <v>137</v>
      </c>
      <c r="B160" s="46" t="s">
        <v>817</v>
      </c>
      <c r="C160" s="47" t="s">
        <v>551</v>
      </c>
      <c r="D160" s="48" t="s">
        <v>87</v>
      </c>
      <c r="E160" s="49">
        <v>29</v>
      </c>
      <c r="F160" s="54"/>
      <c r="G160" s="134">
        <f t="shared" si="29"/>
        <v>0</v>
      </c>
      <c r="H160" s="50"/>
      <c r="M160" s="16"/>
    </row>
    <row r="161" spans="1:13" s="33" customFormat="1" ht="12.75">
      <c r="A161" s="45">
        <f t="shared" si="28"/>
        <v>138</v>
      </c>
      <c r="B161" s="46" t="s">
        <v>818</v>
      </c>
      <c r="C161" s="47" t="s">
        <v>552</v>
      </c>
      <c r="D161" s="48" t="s">
        <v>87</v>
      </c>
      <c r="E161" s="49">
        <v>34</v>
      </c>
      <c r="F161" s="54"/>
      <c r="G161" s="134">
        <f t="shared" si="29"/>
        <v>0</v>
      </c>
      <c r="H161" s="50"/>
      <c r="M161" s="16"/>
    </row>
    <row r="162" spans="1:13" s="33" customFormat="1" ht="12.75">
      <c r="A162" s="45">
        <f t="shared" si="28"/>
        <v>139</v>
      </c>
      <c r="B162" s="46" t="s">
        <v>819</v>
      </c>
      <c r="C162" s="47" t="s">
        <v>554</v>
      </c>
      <c r="D162" s="48" t="s">
        <v>87</v>
      </c>
      <c r="E162" s="49">
        <v>5</v>
      </c>
      <c r="F162" s="54"/>
      <c r="G162" s="134">
        <f t="shared" si="29"/>
        <v>0</v>
      </c>
      <c r="H162" s="50"/>
      <c r="M162" s="16"/>
    </row>
    <row r="163" spans="1:13" s="33" customFormat="1" ht="12.75">
      <c r="A163" s="45">
        <f t="shared" si="28"/>
        <v>140</v>
      </c>
      <c r="B163" s="46" t="s">
        <v>820</v>
      </c>
      <c r="C163" s="47" t="s">
        <v>555</v>
      </c>
      <c r="D163" s="48" t="s">
        <v>87</v>
      </c>
      <c r="E163" s="49">
        <v>5</v>
      </c>
      <c r="F163" s="54"/>
      <c r="G163" s="134">
        <f t="shared" si="29"/>
        <v>0</v>
      </c>
      <c r="H163" s="50"/>
      <c r="M163" s="16"/>
    </row>
    <row r="164" spans="1:13" s="33" customFormat="1" ht="12.75">
      <c r="A164" s="45">
        <f t="shared" si="28"/>
        <v>141</v>
      </c>
      <c r="B164" s="46" t="s">
        <v>821</v>
      </c>
      <c r="C164" s="47" t="s">
        <v>556</v>
      </c>
      <c r="D164" s="48" t="s">
        <v>87</v>
      </c>
      <c r="E164" s="49">
        <v>23</v>
      </c>
      <c r="F164" s="54"/>
      <c r="G164" s="134">
        <f t="shared" si="29"/>
        <v>0</v>
      </c>
      <c r="H164" s="50"/>
      <c r="M164" s="16"/>
    </row>
    <row r="165" spans="1:13" s="33" customFormat="1" ht="12.75">
      <c r="A165" s="103"/>
      <c r="B165" s="104">
        <v>16</v>
      </c>
      <c r="C165" s="105" t="s">
        <v>575</v>
      </c>
      <c r="D165" s="106"/>
      <c r="E165" s="107"/>
      <c r="F165" s="108"/>
      <c r="G165" s="109"/>
      <c r="H165" s="106"/>
      <c r="M165" s="16"/>
    </row>
    <row r="166" spans="1:13" s="33" customFormat="1" ht="12.75">
      <c r="A166" s="45">
        <f aca="true" t="shared" si="30" ref="A166:A176">MAX(A163:A165)+1</f>
        <v>142</v>
      </c>
      <c r="B166" s="46" t="s">
        <v>822</v>
      </c>
      <c r="C166" s="47" t="s">
        <v>534</v>
      </c>
      <c r="D166" s="48" t="s">
        <v>87</v>
      </c>
      <c r="E166" s="49">
        <v>3</v>
      </c>
      <c r="F166" s="54"/>
      <c r="G166" s="134">
        <f aca="true" t="shared" si="31" ref="G166:G176">ROUND(E166*F166,2)</f>
        <v>0</v>
      </c>
      <c r="H166" s="50"/>
      <c r="M166" s="16"/>
    </row>
    <row r="167" spans="1:13" s="33" customFormat="1" ht="12.75">
      <c r="A167" s="45">
        <f t="shared" si="30"/>
        <v>143</v>
      </c>
      <c r="B167" s="46" t="s">
        <v>823</v>
      </c>
      <c r="C167" s="47" t="s">
        <v>535</v>
      </c>
      <c r="D167" s="48" t="s">
        <v>87</v>
      </c>
      <c r="E167" s="49">
        <v>1</v>
      </c>
      <c r="F167" s="54"/>
      <c r="G167" s="134">
        <f t="shared" si="31"/>
        <v>0</v>
      </c>
      <c r="H167" s="50"/>
      <c r="M167" s="16"/>
    </row>
    <row r="168" spans="1:13" s="33" customFormat="1" ht="12.75">
      <c r="A168" s="45">
        <f t="shared" si="30"/>
        <v>144</v>
      </c>
      <c r="B168" s="46" t="s">
        <v>824</v>
      </c>
      <c r="C168" s="47" t="s">
        <v>536</v>
      </c>
      <c r="D168" s="48" t="s">
        <v>87</v>
      </c>
      <c r="E168" s="49">
        <v>1</v>
      </c>
      <c r="F168" s="54"/>
      <c r="G168" s="134">
        <f t="shared" si="31"/>
        <v>0</v>
      </c>
      <c r="H168" s="50"/>
      <c r="M168" s="16"/>
    </row>
    <row r="169" spans="1:13" s="33" customFormat="1" ht="12.75">
      <c r="A169" s="45">
        <f t="shared" si="30"/>
        <v>145</v>
      </c>
      <c r="B169" s="46" t="s">
        <v>825</v>
      </c>
      <c r="C169" s="47" t="s">
        <v>537</v>
      </c>
      <c r="D169" s="48" t="s">
        <v>87</v>
      </c>
      <c r="E169" s="49">
        <v>1</v>
      </c>
      <c r="F169" s="54"/>
      <c r="G169" s="134">
        <f t="shared" si="31"/>
        <v>0</v>
      </c>
      <c r="H169" s="50"/>
      <c r="M169" s="16"/>
    </row>
    <row r="170" spans="1:13" s="33" customFormat="1" ht="12.75">
      <c r="A170" s="45">
        <f t="shared" si="30"/>
        <v>146</v>
      </c>
      <c r="B170" s="46" t="s">
        <v>826</v>
      </c>
      <c r="C170" s="47" t="s">
        <v>538</v>
      </c>
      <c r="D170" s="48" t="s">
        <v>87</v>
      </c>
      <c r="E170" s="49">
        <v>2</v>
      </c>
      <c r="F170" s="54"/>
      <c r="G170" s="134">
        <f t="shared" si="31"/>
        <v>0</v>
      </c>
      <c r="H170" s="50"/>
      <c r="M170" s="16"/>
    </row>
    <row r="171" spans="1:13" s="33" customFormat="1" ht="12.75">
      <c r="A171" s="45">
        <f t="shared" si="30"/>
        <v>147</v>
      </c>
      <c r="B171" s="46" t="s">
        <v>827</v>
      </c>
      <c r="C171" s="47" t="s">
        <v>539</v>
      </c>
      <c r="D171" s="48" t="s">
        <v>87</v>
      </c>
      <c r="E171" s="49">
        <v>2</v>
      </c>
      <c r="F171" s="54"/>
      <c r="G171" s="134">
        <f t="shared" si="31"/>
        <v>0</v>
      </c>
      <c r="H171" s="50"/>
      <c r="M171" s="16"/>
    </row>
    <row r="172" spans="1:13" s="33" customFormat="1" ht="12.75">
      <c r="A172" s="45">
        <f t="shared" si="30"/>
        <v>148</v>
      </c>
      <c r="B172" s="46" t="s">
        <v>828</v>
      </c>
      <c r="C172" s="47" t="s">
        <v>540</v>
      </c>
      <c r="D172" s="48" t="s">
        <v>87</v>
      </c>
      <c r="E172" s="49">
        <v>2</v>
      </c>
      <c r="F172" s="54"/>
      <c r="G172" s="134">
        <f t="shared" si="31"/>
        <v>0</v>
      </c>
      <c r="H172" s="50"/>
      <c r="M172" s="16"/>
    </row>
    <row r="173" spans="1:13" s="33" customFormat="1" ht="12.75">
      <c r="A173" s="45">
        <f t="shared" si="30"/>
        <v>149</v>
      </c>
      <c r="B173" s="46" t="s">
        <v>829</v>
      </c>
      <c r="C173" s="47" t="s">
        <v>541</v>
      </c>
      <c r="D173" s="48" t="s">
        <v>87</v>
      </c>
      <c r="E173" s="49">
        <v>1</v>
      </c>
      <c r="F173" s="54"/>
      <c r="G173" s="134">
        <f t="shared" si="31"/>
        <v>0</v>
      </c>
      <c r="H173" s="50"/>
      <c r="M173" s="16"/>
    </row>
    <row r="174" spans="1:13" s="33" customFormat="1" ht="22.5">
      <c r="A174" s="45">
        <f t="shared" si="30"/>
        <v>150</v>
      </c>
      <c r="B174" s="46" t="s">
        <v>830</v>
      </c>
      <c r="C174" s="47" t="s">
        <v>542</v>
      </c>
      <c r="D174" s="48" t="s">
        <v>87</v>
      </c>
      <c r="E174" s="49">
        <v>1</v>
      </c>
      <c r="F174" s="54"/>
      <c r="G174" s="134">
        <f t="shared" si="31"/>
        <v>0</v>
      </c>
      <c r="H174" s="50"/>
      <c r="M174" s="16"/>
    </row>
    <row r="175" spans="1:13" s="33" customFormat="1" ht="33.75">
      <c r="A175" s="45">
        <f t="shared" si="30"/>
        <v>151</v>
      </c>
      <c r="B175" s="46" t="s">
        <v>831</v>
      </c>
      <c r="C175" s="47" t="s">
        <v>547</v>
      </c>
      <c r="D175" s="48" t="s">
        <v>87</v>
      </c>
      <c r="E175" s="49">
        <v>1</v>
      </c>
      <c r="F175" s="54"/>
      <c r="G175" s="134">
        <f t="shared" si="31"/>
        <v>0</v>
      </c>
      <c r="H175" s="50"/>
      <c r="M175" s="16"/>
    </row>
    <row r="176" spans="1:13" s="33" customFormat="1" ht="12.75">
      <c r="A176" s="45">
        <f t="shared" si="30"/>
        <v>152</v>
      </c>
      <c r="B176" s="46" t="s">
        <v>832</v>
      </c>
      <c r="C176" s="47" t="s">
        <v>544</v>
      </c>
      <c r="D176" s="48" t="s">
        <v>87</v>
      </c>
      <c r="E176" s="49">
        <v>1</v>
      </c>
      <c r="F176" s="54"/>
      <c r="G176" s="134">
        <f t="shared" si="31"/>
        <v>0</v>
      </c>
      <c r="H176" s="50"/>
      <c r="M176" s="16"/>
    </row>
    <row r="177" spans="1:13" s="33" customFormat="1" ht="12.75">
      <c r="A177" s="103"/>
      <c r="B177" s="104">
        <v>17</v>
      </c>
      <c r="C177" s="105" t="s">
        <v>576</v>
      </c>
      <c r="D177" s="106"/>
      <c r="E177" s="107"/>
      <c r="F177" s="108"/>
      <c r="G177" s="109"/>
      <c r="H177" s="106"/>
      <c r="M177" s="16"/>
    </row>
    <row r="178" spans="1:13" s="33" customFormat="1" ht="45">
      <c r="A178" s="45">
        <f aca="true" t="shared" si="32" ref="A178:A183">MAX(A175:A177)+1</f>
        <v>153</v>
      </c>
      <c r="B178" s="46" t="s">
        <v>833</v>
      </c>
      <c r="C178" s="47" t="s">
        <v>550</v>
      </c>
      <c r="D178" s="48" t="s">
        <v>87</v>
      </c>
      <c r="E178" s="49">
        <v>16</v>
      </c>
      <c r="F178" s="54"/>
      <c r="G178" s="134">
        <f aca="true" t="shared" si="33" ref="G178:G183">ROUND(E178*F178,2)</f>
        <v>0</v>
      </c>
      <c r="H178" s="50"/>
      <c r="M178" s="16"/>
    </row>
    <row r="179" spans="1:13" s="33" customFormat="1" ht="33.75">
      <c r="A179" s="45">
        <f t="shared" si="32"/>
        <v>154</v>
      </c>
      <c r="B179" s="46" t="s">
        <v>834</v>
      </c>
      <c r="C179" s="47" t="s">
        <v>551</v>
      </c>
      <c r="D179" s="48" t="s">
        <v>87</v>
      </c>
      <c r="E179" s="49">
        <v>26</v>
      </c>
      <c r="F179" s="54"/>
      <c r="G179" s="134">
        <f t="shared" si="33"/>
        <v>0</v>
      </c>
      <c r="H179" s="50"/>
      <c r="M179" s="16"/>
    </row>
    <row r="180" spans="1:13" s="33" customFormat="1" ht="12.75">
      <c r="A180" s="45">
        <f t="shared" si="32"/>
        <v>155</v>
      </c>
      <c r="B180" s="46" t="s">
        <v>835</v>
      </c>
      <c r="C180" s="47" t="s">
        <v>552</v>
      </c>
      <c r="D180" s="48" t="s">
        <v>87</v>
      </c>
      <c r="E180" s="49">
        <v>33</v>
      </c>
      <c r="F180" s="54"/>
      <c r="G180" s="134">
        <f t="shared" si="33"/>
        <v>0</v>
      </c>
      <c r="H180" s="50"/>
      <c r="M180" s="16"/>
    </row>
    <row r="181" spans="1:13" s="33" customFormat="1" ht="12.75">
      <c r="A181" s="45">
        <f t="shared" si="32"/>
        <v>156</v>
      </c>
      <c r="B181" s="46" t="s">
        <v>836</v>
      </c>
      <c r="C181" s="47" t="s">
        <v>554</v>
      </c>
      <c r="D181" s="48" t="s">
        <v>87</v>
      </c>
      <c r="E181" s="49">
        <v>7</v>
      </c>
      <c r="F181" s="54"/>
      <c r="G181" s="134">
        <f t="shared" si="33"/>
        <v>0</v>
      </c>
      <c r="H181" s="50"/>
      <c r="M181" s="16"/>
    </row>
    <row r="182" spans="1:13" s="33" customFormat="1" ht="12.75">
      <c r="A182" s="45">
        <f t="shared" si="32"/>
        <v>157</v>
      </c>
      <c r="B182" s="46" t="s">
        <v>837</v>
      </c>
      <c r="C182" s="47" t="s">
        <v>555</v>
      </c>
      <c r="D182" s="48" t="s">
        <v>87</v>
      </c>
      <c r="E182" s="49">
        <v>7</v>
      </c>
      <c r="F182" s="54"/>
      <c r="G182" s="134">
        <f t="shared" si="33"/>
        <v>0</v>
      </c>
      <c r="H182" s="50"/>
      <c r="M182" s="16"/>
    </row>
    <row r="183" spans="1:13" s="33" customFormat="1" ht="12.75">
      <c r="A183" s="45">
        <f t="shared" si="32"/>
        <v>158</v>
      </c>
      <c r="B183" s="46" t="s">
        <v>838</v>
      </c>
      <c r="C183" s="47" t="s">
        <v>556</v>
      </c>
      <c r="D183" s="48" t="s">
        <v>87</v>
      </c>
      <c r="E183" s="49">
        <v>14</v>
      </c>
      <c r="F183" s="54"/>
      <c r="G183" s="134">
        <f t="shared" si="33"/>
        <v>0</v>
      </c>
      <c r="H183" s="50"/>
      <c r="M183" s="16"/>
    </row>
    <row r="184" spans="1:13" s="33" customFormat="1" ht="12.75">
      <c r="A184" s="103"/>
      <c r="B184" s="104">
        <v>18</v>
      </c>
      <c r="C184" s="105" t="s">
        <v>577</v>
      </c>
      <c r="D184" s="106"/>
      <c r="E184" s="107"/>
      <c r="F184" s="108"/>
      <c r="G184" s="109"/>
      <c r="H184" s="106"/>
      <c r="M184" s="16"/>
    </row>
    <row r="185" spans="1:13" s="33" customFormat="1" ht="12.75">
      <c r="A185" s="45">
        <f aca="true" t="shared" si="34" ref="A185:A194">MAX(A182:A184)+1</f>
        <v>159</v>
      </c>
      <c r="B185" s="46" t="s">
        <v>839</v>
      </c>
      <c r="C185" s="47" t="s">
        <v>578</v>
      </c>
      <c r="D185" s="48" t="s">
        <v>87</v>
      </c>
      <c r="E185" s="49">
        <v>2</v>
      </c>
      <c r="F185" s="54"/>
      <c r="G185" s="134">
        <f aca="true" t="shared" si="35" ref="G185:G194">ROUND(E185*F185,2)</f>
        <v>0</v>
      </c>
      <c r="H185" s="50"/>
      <c r="M185" s="16"/>
    </row>
    <row r="186" spans="1:13" s="33" customFormat="1" ht="12.75">
      <c r="A186" s="45">
        <f t="shared" si="34"/>
        <v>160</v>
      </c>
      <c r="B186" s="46" t="s">
        <v>840</v>
      </c>
      <c r="C186" s="47" t="s">
        <v>579</v>
      </c>
      <c r="D186" s="48" t="s">
        <v>87</v>
      </c>
      <c r="E186" s="49">
        <v>1</v>
      </c>
      <c r="F186" s="54"/>
      <c r="G186" s="134">
        <f t="shared" si="35"/>
        <v>0</v>
      </c>
      <c r="H186" s="50"/>
      <c r="M186" s="16"/>
    </row>
    <row r="187" spans="1:13" s="33" customFormat="1" ht="12.75">
      <c r="A187" s="45">
        <f t="shared" si="34"/>
        <v>161</v>
      </c>
      <c r="B187" s="46" t="s">
        <v>841</v>
      </c>
      <c r="C187" s="47" t="s">
        <v>580</v>
      </c>
      <c r="D187" s="48" t="s">
        <v>87</v>
      </c>
      <c r="E187" s="49">
        <v>6</v>
      </c>
      <c r="F187" s="54"/>
      <c r="G187" s="134">
        <f t="shared" si="35"/>
        <v>0</v>
      </c>
      <c r="H187" s="50"/>
      <c r="M187" s="16"/>
    </row>
    <row r="188" spans="1:13" s="33" customFormat="1" ht="33.75">
      <c r="A188" s="45">
        <f t="shared" si="34"/>
        <v>162</v>
      </c>
      <c r="B188" s="46" t="s">
        <v>842</v>
      </c>
      <c r="C188" s="47" t="s">
        <v>581</v>
      </c>
      <c r="D188" s="48" t="s">
        <v>87</v>
      </c>
      <c r="E188" s="49">
        <v>4</v>
      </c>
      <c r="F188" s="54"/>
      <c r="G188" s="134">
        <f t="shared" si="35"/>
        <v>0</v>
      </c>
      <c r="H188" s="50"/>
      <c r="M188" s="16"/>
    </row>
    <row r="189" spans="1:13" s="33" customFormat="1" ht="22.5">
      <c r="A189" s="45">
        <f t="shared" si="34"/>
        <v>163</v>
      </c>
      <c r="B189" s="46" t="s">
        <v>843</v>
      </c>
      <c r="C189" s="47" t="s">
        <v>582</v>
      </c>
      <c r="D189" s="48" t="s">
        <v>87</v>
      </c>
      <c r="E189" s="49">
        <v>1</v>
      </c>
      <c r="F189" s="54"/>
      <c r="G189" s="134">
        <f t="shared" si="35"/>
        <v>0</v>
      </c>
      <c r="H189" s="50"/>
      <c r="M189" s="16"/>
    </row>
    <row r="190" spans="1:13" s="33" customFormat="1" ht="12.75">
      <c r="A190" s="45">
        <f t="shared" si="34"/>
        <v>164</v>
      </c>
      <c r="B190" s="46" t="s">
        <v>844</v>
      </c>
      <c r="C190" s="47" t="s">
        <v>583</v>
      </c>
      <c r="D190" s="48" t="s">
        <v>87</v>
      </c>
      <c r="E190" s="49">
        <v>1</v>
      </c>
      <c r="F190" s="54"/>
      <c r="G190" s="134">
        <f t="shared" si="35"/>
        <v>0</v>
      </c>
      <c r="H190" s="50"/>
      <c r="M190" s="16"/>
    </row>
    <row r="191" spans="1:13" s="33" customFormat="1" ht="22.5">
      <c r="A191" s="45">
        <f t="shared" si="34"/>
        <v>165</v>
      </c>
      <c r="B191" s="46" t="s">
        <v>845</v>
      </c>
      <c r="C191" s="47" t="s">
        <v>584</v>
      </c>
      <c r="D191" s="48" t="s">
        <v>87</v>
      </c>
      <c r="E191" s="49">
        <v>1</v>
      </c>
      <c r="F191" s="54"/>
      <c r="G191" s="134">
        <f t="shared" si="35"/>
        <v>0</v>
      </c>
      <c r="H191" s="50"/>
      <c r="M191" s="16"/>
    </row>
    <row r="192" spans="1:13" s="33" customFormat="1" ht="12.75">
      <c r="A192" s="45">
        <f t="shared" si="34"/>
        <v>166</v>
      </c>
      <c r="B192" s="46" t="s">
        <v>846</v>
      </c>
      <c r="C192" s="47" t="s">
        <v>583</v>
      </c>
      <c r="D192" s="48" t="s">
        <v>87</v>
      </c>
      <c r="E192" s="49">
        <v>1</v>
      </c>
      <c r="F192" s="54"/>
      <c r="G192" s="134">
        <f t="shared" si="35"/>
        <v>0</v>
      </c>
      <c r="H192" s="50"/>
      <c r="M192" s="16"/>
    </row>
    <row r="193" spans="1:13" s="33" customFormat="1" ht="22.5">
      <c r="A193" s="45">
        <f t="shared" si="34"/>
        <v>167</v>
      </c>
      <c r="B193" s="46" t="s">
        <v>847</v>
      </c>
      <c r="C193" s="47" t="s">
        <v>585</v>
      </c>
      <c r="D193" s="48" t="s">
        <v>87</v>
      </c>
      <c r="E193" s="49">
        <v>2</v>
      </c>
      <c r="F193" s="54"/>
      <c r="G193" s="134">
        <f t="shared" si="35"/>
        <v>0</v>
      </c>
      <c r="H193" s="50"/>
      <c r="M193" s="16"/>
    </row>
    <row r="194" spans="1:13" s="33" customFormat="1" ht="12.75">
      <c r="A194" s="45">
        <f t="shared" si="34"/>
        <v>168</v>
      </c>
      <c r="B194" s="46" t="s">
        <v>848</v>
      </c>
      <c r="C194" s="47" t="s">
        <v>583</v>
      </c>
      <c r="D194" s="48" t="s">
        <v>87</v>
      </c>
      <c r="E194" s="49">
        <v>2</v>
      </c>
      <c r="F194" s="54"/>
      <c r="G194" s="134">
        <f t="shared" si="35"/>
        <v>0</v>
      </c>
      <c r="H194" s="50"/>
      <c r="M194" s="16"/>
    </row>
    <row r="195" spans="1:13" s="33" customFormat="1" ht="12.75">
      <c r="A195" s="103"/>
      <c r="B195" s="104">
        <v>19</v>
      </c>
      <c r="C195" s="105" t="s">
        <v>586</v>
      </c>
      <c r="D195" s="106"/>
      <c r="E195" s="107"/>
      <c r="F195" s="108"/>
      <c r="G195" s="109"/>
      <c r="H195" s="106"/>
      <c r="M195" s="16"/>
    </row>
    <row r="196" spans="1:13" s="33" customFormat="1" ht="12.75">
      <c r="A196" s="45">
        <f>MAX(A193:A195)+1</f>
        <v>169</v>
      </c>
      <c r="B196" s="46" t="s">
        <v>849</v>
      </c>
      <c r="C196" s="47" t="s">
        <v>535</v>
      </c>
      <c r="D196" s="48" t="s">
        <v>87</v>
      </c>
      <c r="E196" s="49">
        <v>2</v>
      </c>
      <c r="F196" s="54"/>
      <c r="G196" s="134">
        <f>ROUND(E196*F196,2)</f>
        <v>0</v>
      </c>
      <c r="H196" s="50"/>
      <c r="M196" s="16"/>
    </row>
    <row r="197" spans="1:13" s="33" customFormat="1" ht="12.75">
      <c r="A197" s="45">
        <f>MAX(A194:A196)+1</f>
        <v>170</v>
      </c>
      <c r="B197" s="46" t="s">
        <v>850</v>
      </c>
      <c r="C197" s="47" t="s">
        <v>587</v>
      </c>
      <c r="D197" s="48" t="s">
        <v>87</v>
      </c>
      <c r="E197" s="49">
        <v>1</v>
      </c>
      <c r="F197" s="54"/>
      <c r="G197" s="134">
        <f>ROUND(E197*F197,2)</f>
        <v>0</v>
      </c>
      <c r="H197" s="50"/>
      <c r="M197" s="16"/>
    </row>
    <row r="198" spans="1:13" s="33" customFormat="1" ht="12.75">
      <c r="A198" s="45">
        <f>MAX(A195:A197)+1</f>
        <v>171</v>
      </c>
      <c r="B198" s="46" t="s">
        <v>851</v>
      </c>
      <c r="C198" s="47" t="s">
        <v>588</v>
      </c>
      <c r="D198" s="48" t="s">
        <v>87</v>
      </c>
      <c r="E198" s="49">
        <v>1</v>
      </c>
      <c r="F198" s="54"/>
      <c r="G198" s="134">
        <f>ROUND(E198*F198,2)</f>
        <v>0</v>
      </c>
      <c r="H198" s="50"/>
      <c r="M198" s="16"/>
    </row>
    <row r="199" spans="1:13" s="33" customFormat="1" ht="12.75">
      <c r="A199" s="103"/>
      <c r="B199" s="104">
        <v>20</v>
      </c>
      <c r="C199" s="105" t="s">
        <v>589</v>
      </c>
      <c r="D199" s="106"/>
      <c r="E199" s="107"/>
      <c r="F199" s="108"/>
      <c r="G199" s="109"/>
      <c r="H199" s="106"/>
      <c r="M199" s="16"/>
    </row>
    <row r="200" spans="1:13" s="33" customFormat="1" ht="12.75">
      <c r="A200" s="45">
        <f>MAX(A197:A199)+1</f>
        <v>172</v>
      </c>
      <c r="B200" s="46" t="s">
        <v>852</v>
      </c>
      <c r="C200" s="47" t="s">
        <v>578</v>
      </c>
      <c r="D200" s="48" t="s">
        <v>87</v>
      </c>
      <c r="E200" s="49">
        <v>16</v>
      </c>
      <c r="F200" s="54"/>
      <c r="G200" s="134">
        <f>ROUND(E200*F200,2)</f>
        <v>0</v>
      </c>
      <c r="H200" s="50"/>
      <c r="M200" s="16"/>
    </row>
    <row r="201" spans="1:13" s="33" customFormat="1" ht="12.75">
      <c r="A201" s="45">
        <f>MAX(A198:A200)+1</f>
        <v>173</v>
      </c>
      <c r="B201" s="46" t="s">
        <v>853</v>
      </c>
      <c r="C201" s="47" t="s">
        <v>534</v>
      </c>
      <c r="D201" s="48" t="s">
        <v>87</v>
      </c>
      <c r="E201" s="49">
        <v>2</v>
      </c>
      <c r="F201" s="54"/>
      <c r="G201" s="134">
        <f>ROUND(E201*F201,2)</f>
        <v>0</v>
      </c>
      <c r="H201" s="50"/>
      <c r="M201" s="16"/>
    </row>
    <row r="202" spans="1:13" s="33" customFormat="1" ht="12.75">
      <c r="A202" s="103"/>
      <c r="B202" s="104">
        <v>21</v>
      </c>
      <c r="C202" s="105" t="s">
        <v>590</v>
      </c>
      <c r="D202" s="106"/>
      <c r="E202" s="107"/>
      <c r="F202" s="108"/>
      <c r="G202" s="109"/>
      <c r="H202" s="106"/>
      <c r="M202" s="16"/>
    </row>
    <row r="203" spans="1:13" s="33" customFormat="1" ht="12.75">
      <c r="A203" s="45">
        <f aca="true" t="shared" si="36" ref="A203:A213">MAX(A200:A202)+1</f>
        <v>174</v>
      </c>
      <c r="B203" s="46" t="s">
        <v>854</v>
      </c>
      <c r="C203" s="47" t="s">
        <v>591</v>
      </c>
      <c r="D203" s="48" t="s">
        <v>87</v>
      </c>
      <c r="E203" s="49">
        <v>2</v>
      </c>
      <c r="F203" s="54"/>
      <c r="G203" s="134">
        <f aca="true" t="shared" si="37" ref="G203:G213">ROUND(E203*F203,2)</f>
        <v>0</v>
      </c>
      <c r="H203" s="50"/>
      <c r="M203" s="16"/>
    </row>
    <row r="204" spans="1:13" s="33" customFormat="1" ht="12.75">
      <c r="A204" s="45">
        <f t="shared" si="36"/>
        <v>175</v>
      </c>
      <c r="B204" s="46" t="s">
        <v>855</v>
      </c>
      <c r="C204" s="47" t="s">
        <v>592</v>
      </c>
      <c r="D204" s="48" t="s">
        <v>87</v>
      </c>
      <c r="E204" s="49">
        <v>1</v>
      </c>
      <c r="F204" s="54"/>
      <c r="G204" s="134">
        <f t="shared" si="37"/>
        <v>0</v>
      </c>
      <c r="H204" s="50"/>
      <c r="M204" s="16"/>
    </row>
    <row r="205" spans="1:13" s="33" customFormat="1" ht="12.75">
      <c r="A205" s="45">
        <f t="shared" si="36"/>
        <v>176</v>
      </c>
      <c r="B205" s="46" t="s">
        <v>856</v>
      </c>
      <c r="C205" s="47" t="s">
        <v>593</v>
      </c>
      <c r="D205" s="48" t="s">
        <v>87</v>
      </c>
      <c r="E205" s="49">
        <v>4</v>
      </c>
      <c r="F205" s="54"/>
      <c r="G205" s="134">
        <f t="shared" si="37"/>
        <v>0</v>
      </c>
      <c r="H205" s="50"/>
      <c r="M205" s="16"/>
    </row>
    <row r="206" spans="1:13" s="33" customFormat="1" ht="12.75">
      <c r="A206" s="45">
        <f t="shared" si="36"/>
        <v>177</v>
      </c>
      <c r="B206" s="46" t="s">
        <v>857</v>
      </c>
      <c r="C206" s="47" t="s">
        <v>594</v>
      </c>
      <c r="D206" s="48" t="s">
        <v>87</v>
      </c>
      <c r="E206" s="49">
        <v>2</v>
      </c>
      <c r="F206" s="54"/>
      <c r="G206" s="134">
        <f t="shared" si="37"/>
        <v>0</v>
      </c>
      <c r="H206" s="50"/>
      <c r="M206" s="16"/>
    </row>
    <row r="207" spans="1:13" s="33" customFormat="1" ht="12.75">
      <c r="A207" s="45">
        <f t="shared" si="36"/>
        <v>178</v>
      </c>
      <c r="B207" s="46" t="s">
        <v>858</v>
      </c>
      <c r="C207" s="47" t="s">
        <v>595</v>
      </c>
      <c r="D207" s="48" t="s">
        <v>87</v>
      </c>
      <c r="E207" s="49">
        <v>15</v>
      </c>
      <c r="F207" s="54"/>
      <c r="G207" s="134">
        <f t="shared" si="37"/>
        <v>0</v>
      </c>
      <c r="H207" s="50"/>
      <c r="M207" s="16"/>
    </row>
    <row r="208" spans="1:13" s="33" customFormat="1" ht="12.75">
      <c r="A208" s="45">
        <f t="shared" si="36"/>
        <v>179</v>
      </c>
      <c r="B208" s="46" t="s">
        <v>859</v>
      </c>
      <c r="C208" s="47" t="s">
        <v>596</v>
      </c>
      <c r="D208" s="48" t="s">
        <v>87</v>
      </c>
      <c r="E208" s="49">
        <v>13</v>
      </c>
      <c r="F208" s="54"/>
      <c r="G208" s="134">
        <f t="shared" si="37"/>
        <v>0</v>
      </c>
      <c r="H208" s="50"/>
      <c r="M208" s="16"/>
    </row>
    <row r="209" spans="1:13" s="33" customFormat="1" ht="12.75">
      <c r="A209" s="45">
        <f t="shared" si="36"/>
        <v>180</v>
      </c>
      <c r="B209" s="46" t="s">
        <v>860</v>
      </c>
      <c r="C209" s="47" t="s">
        <v>597</v>
      </c>
      <c r="D209" s="48" t="s">
        <v>87</v>
      </c>
      <c r="E209" s="49">
        <v>15</v>
      </c>
      <c r="F209" s="54"/>
      <c r="G209" s="134">
        <f t="shared" si="37"/>
        <v>0</v>
      </c>
      <c r="H209" s="50"/>
      <c r="M209" s="16"/>
    </row>
    <row r="210" spans="1:13" s="33" customFormat="1" ht="12.75">
      <c r="A210" s="45">
        <f t="shared" si="36"/>
        <v>181</v>
      </c>
      <c r="B210" s="46" t="s">
        <v>861</v>
      </c>
      <c r="C210" s="47" t="s">
        <v>598</v>
      </c>
      <c r="D210" s="48" t="s">
        <v>87</v>
      </c>
      <c r="E210" s="49">
        <v>2</v>
      </c>
      <c r="F210" s="54"/>
      <c r="G210" s="134">
        <f t="shared" si="37"/>
        <v>0</v>
      </c>
      <c r="H210" s="50"/>
      <c r="M210" s="16"/>
    </row>
    <row r="211" spans="1:13" s="33" customFormat="1" ht="12.75">
      <c r="A211" s="45">
        <f t="shared" si="36"/>
        <v>182</v>
      </c>
      <c r="B211" s="46" t="s">
        <v>862</v>
      </c>
      <c r="C211" s="47" t="s">
        <v>599</v>
      </c>
      <c r="D211" s="48" t="s">
        <v>87</v>
      </c>
      <c r="E211" s="49">
        <v>1</v>
      </c>
      <c r="F211" s="54"/>
      <c r="G211" s="134">
        <f t="shared" si="37"/>
        <v>0</v>
      </c>
      <c r="H211" s="50"/>
      <c r="M211" s="16"/>
    </row>
    <row r="212" spans="1:13" s="33" customFormat="1" ht="12.75">
      <c r="A212" s="45">
        <f t="shared" si="36"/>
        <v>183</v>
      </c>
      <c r="B212" s="46" t="s">
        <v>863</v>
      </c>
      <c r="C212" s="47" t="s">
        <v>600</v>
      </c>
      <c r="D212" s="48" t="s">
        <v>87</v>
      </c>
      <c r="E212" s="49">
        <v>1</v>
      </c>
      <c r="F212" s="54"/>
      <c r="G212" s="134">
        <f t="shared" si="37"/>
        <v>0</v>
      </c>
      <c r="H212" s="50"/>
      <c r="M212" s="16"/>
    </row>
    <row r="213" spans="1:13" s="33" customFormat="1" ht="12.75">
      <c r="A213" s="45">
        <f t="shared" si="36"/>
        <v>184</v>
      </c>
      <c r="B213" s="46" t="s">
        <v>864</v>
      </c>
      <c r="C213" s="47" t="s">
        <v>601</v>
      </c>
      <c r="D213" s="48" t="s">
        <v>87</v>
      </c>
      <c r="E213" s="49">
        <v>2</v>
      </c>
      <c r="F213" s="54"/>
      <c r="G213" s="134">
        <f t="shared" si="37"/>
        <v>0</v>
      </c>
      <c r="H213" s="50"/>
      <c r="M213" s="16"/>
    </row>
    <row r="214" spans="1:13" s="33" customFormat="1" ht="22.5">
      <c r="A214" s="45">
        <f>MAX(A210:A212)+1</f>
        <v>184</v>
      </c>
      <c r="B214" s="46" t="s">
        <v>865</v>
      </c>
      <c r="C214" s="47" t="s">
        <v>602</v>
      </c>
      <c r="D214" s="48" t="s">
        <v>87</v>
      </c>
      <c r="E214" s="49">
        <v>1</v>
      </c>
      <c r="F214" s="54"/>
      <c r="G214" s="134">
        <f>ROUND(E214*F214,2)</f>
        <v>0</v>
      </c>
      <c r="H214" s="50"/>
      <c r="M214" s="16"/>
    </row>
    <row r="215" spans="1:13" s="33" customFormat="1" ht="12.75">
      <c r="A215" s="103"/>
      <c r="B215" s="104">
        <v>22</v>
      </c>
      <c r="C215" s="105" t="s">
        <v>603</v>
      </c>
      <c r="D215" s="106"/>
      <c r="E215" s="107"/>
      <c r="F215" s="108"/>
      <c r="G215" s="109"/>
      <c r="H215" s="106"/>
      <c r="M215" s="16"/>
    </row>
    <row r="216" spans="1:13" s="33" customFormat="1" ht="12.75">
      <c r="A216" s="45">
        <f>MAX(A213:A215)+1</f>
        <v>185</v>
      </c>
      <c r="B216" s="46" t="s">
        <v>866</v>
      </c>
      <c r="C216" s="47" t="s">
        <v>604</v>
      </c>
      <c r="D216" s="48" t="s">
        <v>87</v>
      </c>
      <c r="E216" s="49">
        <v>3</v>
      </c>
      <c r="F216" s="54"/>
      <c r="G216" s="134">
        <f>ROUND(E216*F216,2)</f>
        <v>0</v>
      </c>
      <c r="H216" s="50"/>
      <c r="M216" s="16"/>
    </row>
    <row r="217" spans="1:13" s="33" customFormat="1" ht="12.75">
      <c r="A217" s="45">
        <f>MAX(A215:A216)+1</f>
        <v>186</v>
      </c>
      <c r="B217" s="46" t="s">
        <v>867</v>
      </c>
      <c r="C217" s="47" t="s">
        <v>605</v>
      </c>
      <c r="D217" s="48" t="s">
        <v>87</v>
      </c>
      <c r="E217" s="49">
        <v>3</v>
      </c>
      <c r="F217" s="54"/>
      <c r="G217" s="134">
        <f>ROUND(E217*F217,2)</f>
        <v>0</v>
      </c>
      <c r="H217" s="50"/>
      <c r="M217" s="16"/>
    </row>
    <row r="218" spans="1:13" s="33" customFormat="1" ht="12.75">
      <c r="A218" s="45">
        <f>MAX(A215:A217)+1</f>
        <v>187</v>
      </c>
      <c r="B218" s="46" t="s">
        <v>868</v>
      </c>
      <c r="C218" s="47" t="s">
        <v>606</v>
      </c>
      <c r="D218" s="48" t="s">
        <v>87</v>
      </c>
      <c r="E218" s="49">
        <v>5</v>
      </c>
      <c r="F218" s="54"/>
      <c r="G218" s="134">
        <f>ROUND(E218*F218,2)</f>
        <v>0</v>
      </c>
      <c r="H218" s="50"/>
      <c r="M218" s="16"/>
    </row>
    <row r="219" spans="1:13" s="33" customFormat="1" ht="12.75">
      <c r="A219" s="103"/>
      <c r="B219" s="104">
        <v>23</v>
      </c>
      <c r="C219" s="105" t="s">
        <v>607</v>
      </c>
      <c r="D219" s="106"/>
      <c r="E219" s="107"/>
      <c r="F219" s="108"/>
      <c r="G219" s="109"/>
      <c r="H219" s="106"/>
      <c r="M219" s="16"/>
    </row>
    <row r="220" spans="1:13" s="33" customFormat="1" ht="12.75">
      <c r="A220" s="45">
        <f>MAX(A217:A219)+1</f>
        <v>188</v>
      </c>
      <c r="B220" s="46" t="s">
        <v>869</v>
      </c>
      <c r="C220" s="47" t="s">
        <v>604</v>
      </c>
      <c r="D220" s="48" t="s">
        <v>87</v>
      </c>
      <c r="E220" s="49">
        <v>3</v>
      </c>
      <c r="F220" s="54"/>
      <c r="G220" s="134">
        <f>ROUND(E220*F220,2)</f>
        <v>0</v>
      </c>
      <c r="H220" s="50"/>
      <c r="M220" s="16"/>
    </row>
    <row r="221" spans="1:13" s="33" customFormat="1" ht="12.75">
      <c r="A221" s="45">
        <f>MAX(A218:A220)+1</f>
        <v>189</v>
      </c>
      <c r="B221" s="46" t="s">
        <v>870</v>
      </c>
      <c r="C221" s="47" t="s">
        <v>606</v>
      </c>
      <c r="D221" s="48" t="s">
        <v>87</v>
      </c>
      <c r="E221" s="49">
        <v>12</v>
      </c>
      <c r="F221" s="54"/>
      <c r="G221" s="134">
        <f>ROUND(E221*F221,2)</f>
        <v>0</v>
      </c>
      <c r="H221" s="50"/>
      <c r="M221" s="16"/>
    </row>
    <row r="222" spans="1:13" s="33" customFormat="1" ht="12.75">
      <c r="A222" s="103"/>
      <c r="B222" s="104">
        <v>24</v>
      </c>
      <c r="C222" s="105" t="s">
        <v>608</v>
      </c>
      <c r="D222" s="106"/>
      <c r="E222" s="107"/>
      <c r="F222" s="108"/>
      <c r="G222" s="109"/>
      <c r="H222" s="106"/>
      <c r="M222" s="16"/>
    </row>
    <row r="223" spans="1:13" s="33" customFormat="1" ht="33.75">
      <c r="A223" s="45">
        <f>MAX(A220:A222)+1</f>
        <v>190</v>
      </c>
      <c r="B223" s="46" t="s">
        <v>871</v>
      </c>
      <c r="C223" s="47" t="s">
        <v>609</v>
      </c>
      <c r="D223" s="48" t="s">
        <v>87</v>
      </c>
      <c r="E223" s="49">
        <v>6</v>
      </c>
      <c r="F223" s="54"/>
      <c r="G223" s="134">
        <f>ROUND(E223*F223,2)</f>
        <v>0</v>
      </c>
      <c r="H223" s="50"/>
      <c r="M223" s="16"/>
    </row>
    <row r="224" spans="1:13" s="33" customFormat="1" ht="33.75">
      <c r="A224" s="45">
        <f>MAX(A221:A223)+1</f>
        <v>191</v>
      </c>
      <c r="B224" s="46" t="s">
        <v>872</v>
      </c>
      <c r="C224" s="47" t="s">
        <v>610</v>
      </c>
      <c r="D224" s="48" t="s">
        <v>87</v>
      </c>
      <c r="E224" s="49">
        <v>1</v>
      </c>
      <c r="F224" s="54"/>
      <c r="G224" s="134">
        <f>ROUND(E224*F224,2)</f>
        <v>0</v>
      </c>
      <c r="H224" s="50"/>
      <c r="M224" s="16"/>
    </row>
    <row r="225" spans="1:13" s="33" customFormat="1" ht="12.75">
      <c r="A225" s="45">
        <f>MAX(A222:A224)+1</f>
        <v>192</v>
      </c>
      <c r="B225" s="46" t="s">
        <v>873</v>
      </c>
      <c r="C225" s="47" t="s">
        <v>611</v>
      </c>
      <c r="D225" s="48" t="s">
        <v>87</v>
      </c>
      <c r="E225" s="49">
        <v>1</v>
      </c>
      <c r="F225" s="54"/>
      <c r="G225" s="134">
        <f>ROUND(E225*F225,2)</f>
        <v>0</v>
      </c>
      <c r="H225" s="50"/>
      <c r="M225" s="16"/>
    </row>
    <row r="226" spans="1:13" s="33" customFormat="1" ht="12.75">
      <c r="A226" s="103"/>
      <c r="B226" s="104">
        <v>25</v>
      </c>
      <c r="C226" s="105" t="s">
        <v>612</v>
      </c>
      <c r="D226" s="106"/>
      <c r="E226" s="107"/>
      <c r="F226" s="108"/>
      <c r="G226" s="109"/>
      <c r="H226" s="106"/>
      <c r="M226" s="16"/>
    </row>
    <row r="227" spans="1:13" s="33" customFormat="1" ht="12.75">
      <c r="A227" s="45">
        <f aca="true" t="shared" si="38" ref="A227:A250">MAX(A224:A226)+1</f>
        <v>193</v>
      </c>
      <c r="B227" s="46" t="s">
        <v>874</v>
      </c>
      <c r="C227" s="47" t="s">
        <v>613</v>
      </c>
      <c r="D227" s="48" t="s">
        <v>87</v>
      </c>
      <c r="E227" s="49">
        <v>1</v>
      </c>
      <c r="F227" s="54"/>
      <c r="G227" s="134">
        <f aca="true" t="shared" si="39" ref="G227:G250">ROUND(E227*F227,2)</f>
        <v>0</v>
      </c>
      <c r="H227" s="50"/>
      <c r="M227" s="16"/>
    </row>
    <row r="228" spans="1:13" s="33" customFormat="1" ht="12.75">
      <c r="A228" s="45">
        <f t="shared" si="38"/>
        <v>194</v>
      </c>
      <c r="B228" s="46" t="s">
        <v>875</v>
      </c>
      <c r="C228" s="47" t="s">
        <v>614</v>
      </c>
      <c r="D228" s="48" t="s">
        <v>87</v>
      </c>
      <c r="E228" s="49">
        <v>1</v>
      </c>
      <c r="F228" s="54"/>
      <c r="G228" s="134">
        <f t="shared" si="39"/>
        <v>0</v>
      </c>
      <c r="H228" s="50"/>
      <c r="M228" s="16"/>
    </row>
    <row r="229" spans="1:13" s="33" customFormat="1" ht="12.75">
      <c r="A229" s="45">
        <f t="shared" si="38"/>
        <v>195</v>
      </c>
      <c r="B229" s="46" t="s">
        <v>876</v>
      </c>
      <c r="C229" s="47" t="s">
        <v>615</v>
      </c>
      <c r="D229" s="48" t="s">
        <v>87</v>
      </c>
      <c r="E229" s="49">
        <v>1</v>
      </c>
      <c r="F229" s="54"/>
      <c r="G229" s="134">
        <f t="shared" si="39"/>
        <v>0</v>
      </c>
      <c r="H229" s="50"/>
      <c r="M229" s="16"/>
    </row>
    <row r="230" spans="1:13" s="33" customFormat="1" ht="12.75">
      <c r="A230" s="45">
        <f t="shared" si="38"/>
        <v>196</v>
      </c>
      <c r="B230" s="46" t="s">
        <v>877</v>
      </c>
      <c r="C230" s="47" t="s">
        <v>616</v>
      </c>
      <c r="D230" s="48" t="s">
        <v>87</v>
      </c>
      <c r="E230" s="49">
        <v>3</v>
      </c>
      <c r="F230" s="54"/>
      <c r="G230" s="134">
        <f t="shared" si="39"/>
        <v>0</v>
      </c>
      <c r="H230" s="50"/>
      <c r="M230" s="16"/>
    </row>
    <row r="231" spans="1:13" s="33" customFormat="1" ht="12.75">
      <c r="A231" s="45">
        <f t="shared" si="38"/>
        <v>197</v>
      </c>
      <c r="B231" s="46" t="s">
        <v>878</v>
      </c>
      <c r="C231" s="47" t="s">
        <v>617</v>
      </c>
      <c r="D231" s="48" t="s">
        <v>87</v>
      </c>
      <c r="E231" s="49">
        <v>3</v>
      </c>
      <c r="F231" s="54"/>
      <c r="G231" s="134">
        <f t="shared" si="39"/>
        <v>0</v>
      </c>
      <c r="H231" s="50"/>
      <c r="M231" s="16"/>
    </row>
    <row r="232" spans="1:13" s="33" customFormat="1" ht="12.75">
      <c r="A232" s="45">
        <f t="shared" si="38"/>
        <v>198</v>
      </c>
      <c r="B232" s="46" t="s">
        <v>879</v>
      </c>
      <c r="C232" s="47" t="s">
        <v>618</v>
      </c>
      <c r="D232" s="48" t="s">
        <v>87</v>
      </c>
      <c r="E232" s="49">
        <v>25</v>
      </c>
      <c r="F232" s="54"/>
      <c r="G232" s="134">
        <f t="shared" si="39"/>
        <v>0</v>
      </c>
      <c r="H232" s="50"/>
      <c r="M232" s="16"/>
    </row>
    <row r="233" spans="1:13" s="33" customFormat="1" ht="12.75">
      <c r="A233" s="45">
        <f t="shared" si="38"/>
        <v>199</v>
      </c>
      <c r="B233" s="46" t="s">
        <v>880</v>
      </c>
      <c r="C233" s="47" t="s">
        <v>619</v>
      </c>
      <c r="D233" s="48" t="s">
        <v>87</v>
      </c>
      <c r="E233" s="49">
        <v>25</v>
      </c>
      <c r="F233" s="54"/>
      <c r="G233" s="134">
        <f t="shared" si="39"/>
        <v>0</v>
      </c>
      <c r="H233" s="50"/>
      <c r="M233" s="16"/>
    </row>
    <row r="234" spans="1:13" s="33" customFormat="1" ht="12.75">
      <c r="A234" s="45">
        <f t="shared" si="38"/>
        <v>200</v>
      </c>
      <c r="B234" s="46" t="s">
        <v>881</v>
      </c>
      <c r="C234" s="47" t="s">
        <v>620</v>
      </c>
      <c r="D234" s="48" t="s">
        <v>87</v>
      </c>
      <c r="E234" s="49">
        <v>50</v>
      </c>
      <c r="F234" s="54"/>
      <c r="G234" s="134">
        <f t="shared" si="39"/>
        <v>0</v>
      </c>
      <c r="H234" s="50"/>
      <c r="M234" s="16"/>
    </row>
    <row r="235" spans="1:13" s="33" customFormat="1" ht="12.75">
      <c r="A235" s="45">
        <f t="shared" si="38"/>
        <v>201</v>
      </c>
      <c r="B235" s="46" t="s">
        <v>882</v>
      </c>
      <c r="C235" s="47" t="s">
        <v>621</v>
      </c>
      <c r="D235" s="48" t="s">
        <v>87</v>
      </c>
      <c r="E235" s="49">
        <v>3</v>
      </c>
      <c r="F235" s="54"/>
      <c r="G235" s="134">
        <f t="shared" si="39"/>
        <v>0</v>
      </c>
      <c r="H235" s="50"/>
      <c r="M235" s="16"/>
    </row>
    <row r="236" spans="1:13" s="33" customFormat="1" ht="12.75">
      <c r="A236" s="45">
        <f t="shared" si="38"/>
        <v>202</v>
      </c>
      <c r="B236" s="46" t="s">
        <v>883</v>
      </c>
      <c r="C236" s="47" t="s">
        <v>622</v>
      </c>
      <c r="D236" s="48" t="s">
        <v>87</v>
      </c>
      <c r="E236" s="49">
        <v>1</v>
      </c>
      <c r="F236" s="54"/>
      <c r="G236" s="134">
        <f t="shared" si="39"/>
        <v>0</v>
      </c>
      <c r="H236" s="50"/>
      <c r="M236" s="16"/>
    </row>
    <row r="237" spans="1:13" s="33" customFormat="1" ht="12.75">
      <c r="A237" s="45">
        <f t="shared" si="38"/>
        <v>203</v>
      </c>
      <c r="B237" s="46" t="s">
        <v>884</v>
      </c>
      <c r="C237" s="47" t="s">
        <v>623</v>
      </c>
      <c r="D237" s="48" t="s">
        <v>87</v>
      </c>
      <c r="E237" s="49">
        <v>3</v>
      </c>
      <c r="F237" s="54"/>
      <c r="G237" s="134">
        <f t="shared" si="39"/>
        <v>0</v>
      </c>
      <c r="H237" s="50"/>
      <c r="M237" s="16"/>
    </row>
    <row r="238" spans="1:13" s="33" customFormat="1" ht="12.75">
      <c r="A238" s="45">
        <f t="shared" si="38"/>
        <v>204</v>
      </c>
      <c r="B238" s="46" t="s">
        <v>885</v>
      </c>
      <c r="C238" s="47" t="s">
        <v>624</v>
      </c>
      <c r="D238" s="48" t="s">
        <v>87</v>
      </c>
      <c r="E238" s="49">
        <v>75</v>
      </c>
      <c r="F238" s="54"/>
      <c r="G238" s="134">
        <f t="shared" si="39"/>
        <v>0</v>
      </c>
      <c r="H238" s="50"/>
      <c r="M238" s="16"/>
    </row>
    <row r="239" spans="1:13" s="33" customFormat="1" ht="12.75">
      <c r="A239" s="45">
        <f t="shared" si="38"/>
        <v>205</v>
      </c>
      <c r="B239" s="46" t="s">
        <v>886</v>
      </c>
      <c r="C239" s="47" t="s">
        <v>625</v>
      </c>
      <c r="D239" s="48" t="s">
        <v>87</v>
      </c>
      <c r="E239" s="49">
        <v>75</v>
      </c>
      <c r="F239" s="54"/>
      <c r="G239" s="134">
        <f t="shared" si="39"/>
        <v>0</v>
      </c>
      <c r="H239" s="50"/>
      <c r="M239" s="16"/>
    </row>
    <row r="240" spans="1:13" s="33" customFormat="1" ht="22.5">
      <c r="A240" s="45">
        <f t="shared" si="38"/>
        <v>206</v>
      </c>
      <c r="B240" s="46" t="s">
        <v>887</v>
      </c>
      <c r="C240" s="47" t="s">
        <v>626</v>
      </c>
      <c r="D240" s="48" t="s">
        <v>87</v>
      </c>
      <c r="E240" s="49">
        <v>3</v>
      </c>
      <c r="F240" s="54"/>
      <c r="G240" s="134">
        <f t="shared" si="39"/>
        <v>0</v>
      </c>
      <c r="H240" s="50"/>
      <c r="M240" s="16"/>
    </row>
    <row r="241" spans="1:13" s="33" customFormat="1" ht="12.75">
      <c r="A241" s="45">
        <f t="shared" si="38"/>
        <v>207</v>
      </c>
      <c r="B241" s="46" t="s">
        <v>888</v>
      </c>
      <c r="C241" s="47" t="s">
        <v>627</v>
      </c>
      <c r="D241" s="48" t="s">
        <v>87</v>
      </c>
      <c r="E241" s="49">
        <v>12</v>
      </c>
      <c r="F241" s="54"/>
      <c r="G241" s="134">
        <f t="shared" si="39"/>
        <v>0</v>
      </c>
      <c r="H241" s="50"/>
      <c r="M241" s="16"/>
    </row>
    <row r="242" spans="1:13" s="33" customFormat="1" ht="12.75">
      <c r="A242" s="45">
        <f t="shared" si="38"/>
        <v>208</v>
      </c>
      <c r="B242" s="46" t="s">
        <v>889</v>
      </c>
      <c r="C242" s="47" t="s">
        <v>628</v>
      </c>
      <c r="D242" s="48" t="s">
        <v>87</v>
      </c>
      <c r="E242" s="49">
        <v>15</v>
      </c>
      <c r="F242" s="54"/>
      <c r="G242" s="134">
        <f t="shared" si="39"/>
        <v>0</v>
      </c>
      <c r="H242" s="50"/>
      <c r="M242" s="16"/>
    </row>
    <row r="243" spans="1:13" s="33" customFormat="1" ht="12.75">
      <c r="A243" s="45">
        <f t="shared" si="38"/>
        <v>209</v>
      </c>
      <c r="B243" s="46" t="s">
        <v>890</v>
      </c>
      <c r="C243" s="47" t="s">
        <v>629</v>
      </c>
      <c r="D243" s="48" t="s">
        <v>87</v>
      </c>
      <c r="E243" s="49">
        <v>1150</v>
      </c>
      <c r="F243" s="54"/>
      <c r="G243" s="134">
        <f t="shared" si="39"/>
        <v>0</v>
      </c>
      <c r="H243" s="50"/>
      <c r="M243" s="16"/>
    </row>
    <row r="244" spans="1:13" s="33" customFormat="1" ht="12.75">
      <c r="A244" s="45">
        <f t="shared" si="38"/>
        <v>210</v>
      </c>
      <c r="B244" s="46" t="s">
        <v>891</v>
      </c>
      <c r="C244" s="47" t="s">
        <v>630</v>
      </c>
      <c r="D244" s="48" t="s">
        <v>87</v>
      </c>
      <c r="E244" s="49">
        <v>170</v>
      </c>
      <c r="F244" s="54"/>
      <c r="G244" s="134">
        <f t="shared" si="39"/>
        <v>0</v>
      </c>
      <c r="H244" s="50"/>
      <c r="M244" s="16"/>
    </row>
    <row r="245" spans="1:13" s="33" customFormat="1" ht="12.75">
      <c r="A245" s="45">
        <f t="shared" si="38"/>
        <v>211</v>
      </c>
      <c r="B245" s="46" t="s">
        <v>892</v>
      </c>
      <c r="C245" s="47" t="s">
        <v>631</v>
      </c>
      <c r="D245" s="48" t="s">
        <v>87</v>
      </c>
      <c r="E245" s="49">
        <v>150</v>
      </c>
      <c r="F245" s="54"/>
      <c r="G245" s="134">
        <f t="shared" si="39"/>
        <v>0</v>
      </c>
      <c r="H245" s="50"/>
      <c r="M245" s="16"/>
    </row>
    <row r="246" spans="1:13" s="33" customFormat="1" ht="12.75">
      <c r="A246" s="45">
        <f t="shared" si="38"/>
        <v>212</v>
      </c>
      <c r="B246" s="46" t="s">
        <v>893</v>
      </c>
      <c r="C246" s="47" t="s">
        <v>632</v>
      </c>
      <c r="D246" s="48" t="s">
        <v>87</v>
      </c>
      <c r="E246" s="49">
        <v>20</v>
      </c>
      <c r="F246" s="54"/>
      <c r="G246" s="134">
        <f t="shared" si="39"/>
        <v>0</v>
      </c>
      <c r="H246" s="50"/>
      <c r="M246" s="16"/>
    </row>
    <row r="247" spans="1:13" s="33" customFormat="1" ht="12.75">
      <c r="A247" s="45">
        <f t="shared" si="38"/>
        <v>213</v>
      </c>
      <c r="B247" s="46" t="s">
        <v>894</v>
      </c>
      <c r="C247" s="47" t="s">
        <v>633</v>
      </c>
      <c r="D247" s="48" t="s">
        <v>634</v>
      </c>
      <c r="E247" s="49">
        <v>120</v>
      </c>
      <c r="F247" s="54"/>
      <c r="G247" s="134">
        <f t="shared" si="39"/>
        <v>0</v>
      </c>
      <c r="H247" s="50"/>
      <c r="M247" s="16"/>
    </row>
    <row r="248" spans="1:13" s="33" customFormat="1" ht="12.75">
      <c r="A248" s="45">
        <f t="shared" si="38"/>
        <v>214</v>
      </c>
      <c r="B248" s="46" t="s">
        <v>895</v>
      </c>
      <c r="C248" s="47" t="s">
        <v>635</v>
      </c>
      <c r="D248" s="48" t="s">
        <v>87</v>
      </c>
      <c r="E248" s="49">
        <v>1</v>
      </c>
      <c r="F248" s="54"/>
      <c r="G248" s="134">
        <f t="shared" si="39"/>
        <v>0</v>
      </c>
      <c r="H248" s="50"/>
      <c r="M248" s="16"/>
    </row>
    <row r="249" spans="1:13" s="33" customFormat="1" ht="12.75">
      <c r="A249" s="45">
        <f t="shared" si="38"/>
        <v>215</v>
      </c>
      <c r="B249" s="46" t="s">
        <v>896</v>
      </c>
      <c r="C249" s="47" t="s">
        <v>636</v>
      </c>
      <c r="D249" s="48" t="s">
        <v>87</v>
      </c>
      <c r="E249" s="49">
        <v>1</v>
      </c>
      <c r="F249" s="54"/>
      <c r="G249" s="134">
        <f t="shared" si="39"/>
        <v>0</v>
      </c>
      <c r="H249" s="50"/>
      <c r="M249" s="16"/>
    </row>
    <row r="250" spans="1:13" s="33" customFormat="1" ht="12.75">
      <c r="A250" s="45">
        <f t="shared" si="38"/>
        <v>216</v>
      </c>
      <c r="B250" s="46" t="s">
        <v>897</v>
      </c>
      <c r="C250" s="47" t="s">
        <v>637</v>
      </c>
      <c r="D250" s="48" t="s">
        <v>87</v>
      </c>
      <c r="E250" s="49">
        <v>2</v>
      </c>
      <c r="F250" s="54"/>
      <c r="G250" s="134">
        <f t="shared" si="39"/>
        <v>0</v>
      </c>
      <c r="H250" s="50"/>
      <c r="M250" s="16"/>
    </row>
    <row r="251" spans="1:13" s="33" customFormat="1" ht="12.75">
      <c r="A251" s="103"/>
      <c r="B251" s="104">
        <v>26</v>
      </c>
      <c r="C251" s="105" t="s">
        <v>638</v>
      </c>
      <c r="D251" s="106"/>
      <c r="E251" s="107"/>
      <c r="F251" s="108"/>
      <c r="G251" s="109"/>
      <c r="H251" s="106"/>
      <c r="M251" s="16"/>
    </row>
    <row r="252" spans="1:13" s="33" customFormat="1" ht="12.75">
      <c r="A252" s="45">
        <f aca="true" t="shared" si="40" ref="A252:A280">MAX(A249:A251)+1</f>
        <v>217</v>
      </c>
      <c r="B252" s="46" t="s">
        <v>898</v>
      </c>
      <c r="C252" s="47" t="s">
        <v>639</v>
      </c>
      <c r="D252" s="48" t="s">
        <v>640</v>
      </c>
      <c r="E252" s="49">
        <v>40</v>
      </c>
      <c r="F252" s="54"/>
      <c r="G252" s="134">
        <f aca="true" t="shared" si="41" ref="G252:G280">ROUND(E252*F252,2)</f>
        <v>0</v>
      </c>
      <c r="H252" s="50"/>
      <c r="M252" s="16"/>
    </row>
    <row r="253" spans="1:13" s="33" customFormat="1" ht="12.75">
      <c r="A253" s="45">
        <f t="shared" si="40"/>
        <v>218</v>
      </c>
      <c r="B253" s="46" t="s">
        <v>899</v>
      </c>
      <c r="C253" s="47" t="s">
        <v>641</v>
      </c>
      <c r="D253" s="48" t="s">
        <v>640</v>
      </c>
      <c r="E253" s="49">
        <v>86</v>
      </c>
      <c r="F253" s="54"/>
      <c r="G253" s="134">
        <f t="shared" si="41"/>
        <v>0</v>
      </c>
      <c r="H253" s="50"/>
      <c r="M253" s="16"/>
    </row>
    <row r="254" spans="1:13" s="33" customFormat="1" ht="12.75">
      <c r="A254" s="45">
        <f t="shared" si="40"/>
        <v>219</v>
      </c>
      <c r="B254" s="46" t="s">
        <v>900</v>
      </c>
      <c r="C254" s="47" t="s">
        <v>642</v>
      </c>
      <c r="D254" s="48" t="s">
        <v>640</v>
      </c>
      <c r="E254" s="49">
        <v>480</v>
      </c>
      <c r="F254" s="54"/>
      <c r="G254" s="134">
        <f t="shared" si="41"/>
        <v>0</v>
      </c>
      <c r="H254" s="50"/>
      <c r="M254" s="16"/>
    </row>
    <row r="255" spans="1:13" s="33" customFormat="1" ht="12.75">
      <c r="A255" s="45">
        <f t="shared" si="40"/>
        <v>220</v>
      </c>
      <c r="B255" s="46" t="s">
        <v>901</v>
      </c>
      <c r="C255" s="47" t="s">
        <v>643</v>
      </c>
      <c r="D255" s="48" t="s">
        <v>640</v>
      </c>
      <c r="E255" s="49">
        <v>160</v>
      </c>
      <c r="F255" s="54"/>
      <c r="G255" s="134">
        <f t="shared" si="41"/>
        <v>0</v>
      </c>
      <c r="H255" s="50"/>
      <c r="M255" s="16"/>
    </row>
    <row r="256" spans="1:13" s="33" customFormat="1" ht="12.75">
      <c r="A256" s="45">
        <f t="shared" si="40"/>
        <v>221</v>
      </c>
      <c r="B256" s="46" t="s">
        <v>902</v>
      </c>
      <c r="C256" s="47" t="s">
        <v>644</v>
      </c>
      <c r="D256" s="48" t="s">
        <v>640</v>
      </c>
      <c r="E256" s="49">
        <v>520</v>
      </c>
      <c r="F256" s="54"/>
      <c r="G256" s="134">
        <f t="shared" si="41"/>
        <v>0</v>
      </c>
      <c r="H256" s="50"/>
      <c r="M256" s="16"/>
    </row>
    <row r="257" spans="1:13" s="33" customFormat="1" ht="12.75">
      <c r="A257" s="45">
        <f t="shared" si="40"/>
        <v>222</v>
      </c>
      <c r="B257" s="46" t="s">
        <v>903</v>
      </c>
      <c r="C257" s="47" t="s">
        <v>645</v>
      </c>
      <c r="D257" s="48" t="s">
        <v>640</v>
      </c>
      <c r="E257" s="49">
        <v>450</v>
      </c>
      <c r="F257" s="54"/>
      <c r="G257" s="134">
        <f t="shared" si="41"/>
        <v>0</v>
      </c>
      <c r="H257" s="50"/>
      <c r="M257" s="16"/>
    </row>
    <row r="258" spans="1:13" s="33" customFormat="1" ht="12.75">
      <c r="A258" s="45">
        <f t="shared" si="40"/>
        <v>223</v>
      </c>
      <c r="B258" s="46" t="s">
        <v>904</v>
      </c>
      <c r="C258" s="47" t="s">
        <v>646</v>
      </c>
      <c r="D258" s="48" t="s">
        <v>640</v>
      </c>
      <c r="E258" s="49">
        <v>700</v>
      </c>
      <c r="F258" s="54"/>
      <c r="G258" s="134">
        <f t="shared" si="41"/>
        <v>0</v>
      </c>
      <c r="H258" s="50"/>
      <c r="M258" s="16"/>
    </row>
    <row r="259" spans="1:13" s="33" customFormat="1" ht="12.75">
      <c r="A259" s="45">
        <f t="shared" si="40"/>
        <v>224</v>
      </c>
      <c r="B259" s="46" t="s">
        <v>905</v>
      </c>
      <c r="C259" s="47" t="s">
        <v>647</v>
      </c>
      <c r="D259" s="48" t="s">
        <v>640</v>
      </c>
      <c r="E259" s="49">
        <v>600</v>
      </c>
      <c r="F259" s="54"/>
      <c r="G259" s="134">
        <f t="shared" si="41"/>
        <v>0</v>
      </c>
      <c r="H259" s="50"/>
      <c r="M259" s="16"/>
    </row>
    <row r="260" spans="1:13" s="33" customFormat="1" ht="12.75">
      <c r="A260" s="45">
        <f t="shared" si="40"/>
        <v>225</v>
      </c>
      <c r="B260" s="46" t="s">
        <v>906</v>
      </c>
      <c r="C260" s="47" t="s">
        <v>648</v>
      </c>
      <c r="D260" s="48" t="s">
        <v>640</v>
      </c>
      <c r="E260" s="49">
        <v>360</v>
      </c>
      <c r="F260" s="54"/>
      <c r="G260" s="134">
        <f t="shared" si="41"/>
        <v>0</v>
      </c>
      <c r="H260" s="50"/>
      <c r="M260" s="16"/>
    </row>
    <row r="261" spans="1:13" s="33" customFormat="1" ht="12.75">
      <c r="A261" s="45">
        <f t="shared" si="40"/>
        <v>226</v>
      </c>
      <c r="B261" s="46" t="s">
        <v>907</v>
      </c>
      <c r="C261" s="47" t="s">
        <v>649</v>
      </c>
      <c r="D261" s="48" t="s">
        <v>640</v>
      </c>
      <c r="E261" s="49">
        <v>100</v>
      </c>
      <c r="F261" s="54"/>
      <c r="G261" s="134">
        <f t="shared" si="41"/>
        <v>0</v>
      </c>
      <c r="H261" s="50"/>
      <c r="M261" s="16"/>
    </row>
    <row r="262" spans="1:13" s="33" customFormat="1" ht="12.75">
      <c r="A262" s="45">
        <f t="shared" si="40"/>
        <v>227</v>
      </c>
      <c r="B262" s="46" t="s">
        <v>908</v>
      </c>
      <c r="C262" s="47" t="s">
        <v>650</v>
      </c>
      <c r="D262" s="48" t="s">
        <v>640</v>
      </c>
      <c r="E262" s="49">
        <v>230</v>
      </c>
      <c r="F262" s="54"/>
      <c r="G262" s="134">
        <f t="shared" si="41"/>
        <v>0</v>
      </c>
      <c r="H262" s="50"/>
      <c r="M262" s="16"/>
    </row>
    <row r="263" spans="1:13" s="33" customFormat="1" ht="12.75">
      <c r="A263" s="45">
        <f t="shared" si="40"/>
        <v>228</v>
      </c>
      <c r="B263" s="46" t="s">
        <v>909</v>
      </c>
      <c r="C263" s="47" t="s">
        <v>651</v>
      </c>
      <c r="D263" s="48" t="s">
        <v>640</v>
      </c>
      <c r="E263" s="49">
        <v>4431</v>
      </c>
      <c r="F263" s="54"/>
      <c r="G263" s="134">
        <f t="shared" si="41"/>
        <v>0</v>
      </c>
      <c r="H263" s="50"/>
      <c r="M263" s="16"/>
    </row>
    <row r="264" spans="1:13" s="33" customFormat="1" ht="12.75">
      <c r="A264" s="45">
        <f t="shared" si="40"/>
        <v>229</v>
      </c>
      <c r="B264" s="46" t="s">
        <v>910</v>
      </c>
      <c r="C264" s="47" t="s">
        <v>652</v>
      </c>
      <c r="D264" s="48" t="s">
        <v>640</v>
      </c>
      <c r="E264" s="49">
        <v>490</v>
      </c>
      <c r="F264" s="54"/>
      <c r="G264" s="134">
        <f t="shared" si="41"/>
        <v>0</v>
      </c>
      <c r="H264" s="50"/>
      <c r="M264" s="16"/>
    </row>
    <row r="265" spans="1:13" s="33" customFormat="1" ht="12.75">
      <c r="A265" s="45">
        <f t="shared" si="40"/>
        <v>230</v>
      </c>
      <c r="B265" s="46" t="s">
        <v>911</v>
      </c>
      <c r="C265" s="47" t="s">
        <v>653</v>
      </c>
      <c r="D265" s="48" t="s">
        <v>640</v>
      </c>
      <c r="E265" s="49">
        <v>80</v>
      </c>
      <c r="F265" s="54"/>
      <c r="G265" s="134">
        <f t="shared" si="41"/>
        <v>0</v>
      </c>
      <c r="H265" s="50"/>
      <c r="M265" s="16"/>
    </row>
    <row r="266" spans="1:13" s="33" customFormat="1" ht="12.75">
      <c r="A266" s="45">
        <f t="shared" si="40"/>
        <v>231</v>
      </c>
      <c r="B266" s="46" t="s">
        <v>912</v>
      </c>
      <c r="C266" s="47" t="s">
        <v>654</v>
      </c>
      <c r="D266" s="48" t="s">
        <v>640</v>
      </c>
      <c r="E266" s="49">
        <v>915</v>
      </c>
      <c r="F266" s="54"/>
      <c r="G266" s="134">
        <f t="shared" si="41"/>
        <v>0</v>
      </c>
      <c r="H266" s="50"/>
      <c r="M266" s="16"/>
    </row>
    <row r="267" spans="1:13" s="33" customFormat="1" ht="12.75">
      <c r="A267" s="45">
        <f t="shared" si="40"/>
        <v>232</v>
      </c>
      <c r="B267" s="46" t="s">
        <v>913</v>
      </c>
      <c r="C267" s="47" t="s">
        <v>655</v>
      </c>
      <c r="D267" s="48" t="s">
        <v>640</v>
      </c>
      <c r="E267" s="49">
        <v>1380</v>
      </c>
      <c r="F267" s="54"/>
      <c r="G267" s="134">
        <f t="shared" si="41"/>
        <v>0</v>
      </c>
      <c r="H267" s="50"/>
      <c r="M267" s="16"/>
    </row>
    <row r="268" spans="1:13" s="33" customFormat="1" ht="12.75">
      <c r="A268" s="45">
        <f t="shared" si="40"/>
        <v>233</v>
      </c>
      <c r="B268" s="46" t="s">
        <v>914</v>
      </c>
      <c r="C268" s="47" t="s">
        <v>656</v>
      </c>
      <c r="D268" s="48" t="s">
        <v>640</v>
      </c>
      <c r="E268" s="49">
        <v>6540</v>
      </c>
      <c r="F268" s="54"/>
      <c r="G268" s="134">
        <f t="shared" si="41"/>
        <v>0</v>
      </c>
      <c r="H268" s="50"/>
      <c r="M268" s="16"/>
    </row>
    <row r="269" spans="1:13" s="33" customFormat="1" ht="12.75">
      <c r="A269" s="45">
        <f t="shared" si="40"/>
        <v>234</v>
      </c>
      <c r="B269" s="46" t="s">
        <v>915</v>
      </c>
      <c r="C269" s="47" t="s">
        <v>657</v>
      </c>
      <c r="D269" s="48" t="s">
        <v>640</v>
      </c>
      <c r="E269" s="49">
        <v>7615</v>
      </c>
      <c r="F269" s="54"/>
      <c r="G269" s="134">
        <f t="shared" si="41"/>
        <v>0</v>
      </c>
      <c r="H269" s="50"/>
      <c r="M269" s="16"/>
    </row>
    <row r="270" spans="1:13" s="33" customFormat="1" ht="12.75">
      <c r="A270" s="45">
        <f t="shared" si="40"/>
        <v>235</v>
      </c>
      <c r="B270" s="46" t="s">
        <v>916</v>
      </c>
      <c r="C270" s="47" t="s">
        <v>658</v>
      </c>
      <c r="D270" s="48" t="s">
        <v>640</v>
      </c>
      <c r="E270" s="49">
        <v>50</v>
      </c>
      <c r="F270" s="54"/>
      <c r="G270" s="134">
        <f t="shared" si="41"/>
        <v>0</v>
      </c>
      <c r="H270" s="50"/>
      <c r="M270" s="16"/>
    </row>
    <row r="271" spans="1:13" s="33" customFormat="1" ht="12.75">
      <c r="A271" s="45">
        <f t="shared" si="40"/>
        <v>236</v>
      </c>
      <c r="B271" s="46" t="s">
        <v>917</v>
      </c>
      <c r="C271" s="47" t="s">
        <v>659</v>
      </c>
      <c r="D271" s="48" t="s">
        <v>640</v>
      </c>
      <c r="E271" s="49">
        <v>440</v>
      </c>
      <c r="F271" s="54"/>
      <c r="G271" s="134">
        <f t="shared" si="41"/>
        <v>0</v>
      </c>
      <c r="H271" s="50"/>
      <c r="M271" s="16"/>
    </row>
    <row r="272" spans="1:13" s="33" customFormat="1" ht="12.75">
      <c r="A272" s="45">
        <f t="shared" si="40"/>
        <v>237</v>
      </c>
      <c r="B272" s="46" t="s">
        <v>918</v>
      </c>
      <c r="C272" s="47" t="s">
        <v>660</v>
      </c>
      <c r="D272" s="48" t="s">
        <v>640</v>
      </c>
      <c r="E272" s="49">
        <v>3590</v>
      </c>
      <c r="F272" s="54"/>
      <c r="G272" s="134">
        <f t="shared" si="41"/>
        <v>0</v>
      </c>
      <c r="H272" s="50"/>
      <c r="M272" s="16"/>
    </row>
    <row r="273" spans="1:13" s="33" customFormat="1" ht="12.75">
      <c r="A273" s="45">
        <f t="shared" si="40"/>
        <v>238</v>
      </c>
      <c r="B273" s="46" t="s">
        <v>919</v>
      </c>
      <c r="C273" s="47" t="s">
        <v>661</v>
      </c>
      <c r="D273" s="48" t="s">
        <v>640</v>
      </c>
      <c r="E273" s="49">
        <v>67</v>
      </c>
      <c r="F273" s="54"/>
      <c r="G273" s="134">
        <f t="shared" si="41"/>
        <v>0</v>
      </c>
      <c r="H273" s="50"/>
      <c r="M273" s="16"/>
    </row>
    <row r="274" spans="1:13" s="33" customFormat="1" ht="12.75">
      <c r="A274" s="45">
        <f t="shared" si="40"/>
        <v>239</v>
      </c>
      <c r="B274" s="46" t="s">
        <v>920</v>
      </c>
      <c r="C274" s="47" t="s">
        <v>662</v>
      </c>
      <c r="D274" s="48" t="s">
        <v>640</v>
      </c>
      <c r="E274" s="49">
        <v>90</v>
      </c>
      <c r="F274" s="54"/>
      <c r="G274" s="134">
        <f t="shared" si="41"/>
        <v>0</v>
      </c>
      <c r="H274" s="50"/>
      <c r="M274" s="16"/>
    </row>
    <row r="275" spans="1:13" s="33" customFormat="1" ht="12.75">
      <c r="A275" s="45">
        <f t="shared" si="40"/>
        <v>240</v>
      </c>
      <c r="B275" s="46" t="s">
        <v>921</v>
      </c>
      <c r="C275" s="47" t="s">
        <v>663</v>
      </c>
      <c r="D275" s="48" t="s">
        <v>87</v>
      </c>
      <c r="E275" s="49">
        <v>285</v>
      </c>
      <c r="F275" s="54"/>
      <c r="G275" s="134">
        <f t="shared" si="41"/>
        <v>0</v>
      </c>
      <c r="H275" s="50"/>
      <c r="M275" s="16"/>
    </row>
    <row r="276" spans="1:13" s="33" customFormat="1" ht="12.75">
      <c r="A276" s="45">
        <f t="shared" si="40"/>
        <v>241</v>
      </c>
      <c r="B276" s="46" t="s">
        <v>922</v>
      </c>
      <c r="C276" s="47" t="s">
        <v>664</v>
      </c>
      <c r="D276" s="48" t="s">
        <v>87</v>
      </c>
      <c r="E276" s="49">
        <v>902</v>
      </c>
      <c r="F276" s="54"/>
      <c r="G276" s="134">
        <f t="shared" si="41"/>
        <v>0</v>
      </c>
      <c r="H276" s="50"/>
      <c r="M276" s="16"/>
    </row>
    <row r="277" spans="1:13" s="33" customFormat="1" ht="12.75">
      <c r="A277" s="45">
        <f t="shared" si="40"/>
        <v>242</v>
      </c>
      <c r="B277" s="46" t="s">
        <v>923</v>
      </c>
      <c r="C277" s="47" t="s">
        <v>665</v>
      </c>
      <c r="D277" s="48" t="s">
        <v>640</v>
      </c>
      <c r="E277" s="49">
        <v>2436</v>
      </c>
      <c r="F277" s="54"/>
      <c r="G277" s="134">
        <f t="shared" si="41"/>
        <v>0</v>
      </c>
      <c r="H277" s="50"/>
      <c r="M277" s="16"/>
    </row>
    <row r="278" spans="1:13" s="33" customFormat="1" ht="12.75">
      <c r="A278" s="45">
        <f t="shared" si="40"/>
        <v>243</v>
      </c>
      <c r="B278" s="46" t="s">
        <v>924</v>
      </c>
      <c r="C278" s="47" t="s">
        <v>666</v>
      </c>
      <c r="D278" s="48" t="s">
        <v>640</v>
      </c>
      <c r="E278" s="49">
        <v>26821</v>
      </c>
      <c r="F278" s="54"/>
      <c r="G278" s="134">
        <f t="shared" si="41"/>
        <v>0</v>
      </c>
      <c r="H278" s="50"/>
      <c r="M278" s="16"/>
    </row>
    <row r="279" spans="1:13" s="33" customFormat="1" ht="18">
      <c r="A279" s="45">
        <f t="shared" si="40"/>
        <v>244</v>
      </c>
      <c r="B279" s="46" t="s">
        <v>925</v>
      </c>
      <c r="C279" s="47" t="s">
        <v>667</v>
      </c>
      <c r="D279" s="48" t="s">
        <v>668</v>
      </c>
      <c r="E279" s="49">
        <v>5</v>
      </c>
      <c r="F279" s="54"/>
      <c r="G279" s="134">
        <f t="shared" si="41"/>
        <v>0</v>
      </c>
      <c r="H279" s="50"/>
      <c r="M279" s="16"/>
    </row>
    <row r="280" spans="1:13" s="33" customFormat="1" ht="12.75">
      <c r="A280" s="45">
        <f t="shared" si="40"/>
        <v>245</v>
      </c>
      <c r="B280" s="46" t="s">
        <v>926</v>
      </c>
      <c r="C280" s="47" t="s">
        <v>635</v>
      </c>
      <c r="D280" s="48" t="s">
        <v>87</v>
      </c>
      <c r="E280" s="49">
        <v>1</v>
      </c>
      <c r="F280" s="54"/>
      <c r="G280" s="134">
        <f t="shared" si="41"/>
        <v>0</v>
      </c>
      <c r="H280" s="50"/>
      <c r="M280" s="16"/>
    </row>
    <row r="281" spans="1:13" s="33" customFormat="1" ht="12.75">
      <c r="A281" s="103"/>
      <c r="B281" s="104">
        <v>27</v>
      </c>
      <c r="C281" s="105" t="s">
        <v>669</v>
      </c>
      <c r="D281" s="106"/>
      <c r="E281" s="107"/>
      <c r="F281" s="108"/>
      <c r="G281" s="109"/>
      <c r="H281" s="106"/>
      <c r="M281" s="16"/>
    </row>
    <row r="282" spans="1:13" s="33" customFormat="1" ht="12.75">
      <c r="A282" s="45">
        <f aca="true" t="shared" si="42" ref="A282:A290">MAX(A279:A281)+1</f>
        <v>246</v>
      </c>
      <c r="B282" s="46" t="s">
        <v>927</v>
      </c>
      <c r="C282" s="47" t="s">
        <v>670</v>
      </c>
      <c r="D282" s="48" t="s">
        <v>671</v>
      </c>
      <c r="E282" s="49">
        <v>1</v>
      </c>
      <c r="F282" s="54"/>
      <c r="G282" s="134">
        <f aca="true" t="shared" si="43" ref="G282:G290">ROUND(E282*F282,2)</f>
        <v>0</v>
      </c>
      <c r="H282" s="50"/>
      <c r="M282" s="16"/>
    </row>
    <row r="283" spans="1:13" s="33" customFormat="1" ht="12.75">
      <c r="A283" s="45">
        <f t="shared" si="42"/>
        <v>247</v>
      </c>
      <c r="B283" s="46" t="s">
        <v>928</v>
      </c>
      <c r="C283" s="47" t="s">
        <v>672</v>
      </c>
      <c r="D283" s="48" t="s">
        <v>673</v>
      </c>
      <c r="E283" s="49">
        <v>383</v>
      </c>
      <c r="F283" s="54"/>
      <c r="G283" s="134">
        <f t="shared" si="43"/>
        <v>0</v>
      </c>
      <c r="H283" s="50"/>
      <c r="M283" s="16"/>
    </row>
    <row r="284" spans="1:13" s="33" customFormat="1" ht="12.75">
      <c r="A284" s="45">
        <f t="shared" si="42"/>
        <v>248</v>
      </c>
      <c r="B284" s="46" t="s">
        <v>929</v>
      </c>
      <c r="C284" s="47" t="s">
        <v>674</v>
      </c>
      <c r="D284" s="48" t="s">
        <v>673</v>
      </c>
      <c r="E284" s="49">
        <v>460</v>
      </c>
      <c r="F284" s="54"/>
      <c r="G284" s="134">
        <f t="shared" si="43"/>
        <v>0</v>
      </c>
      <c r="H284" s="50"/>
      <c r="M284" s="16"/>
    </row>
    <row r="285" spans="1:13" s="33" customFormat="1" ht="12.75">
      <c r="A285" s="45">
        <f t="shared" si="42"/>
        <v>249</v>
      </c>
      <c r="B285" s="46" t="s">
        <v>930</v>
      </c>
      <c r="C285" s="47" t="s">
        <v>675</v>
      </c>
      <c r="D285" s="48" t="s">
        <v>673</v>
      </c>
      <c r="E285" s="49">
        <v>843</v>
      </c>
      <c r="F285" s="54"/>
      <c r="G285" s="134">
        <f t="shared" si="43"/>
        <v>0</v>
      </c>
      <c r="H285" s="50"/>
      <c r="M285" s="16"/>
    </row>
    <row r="286" spans="1:13" s="33" customFormat="1" ht="12.75">
      <c r="A286" s="45">
        <f t="shared" si="42"/>
        <v>250</v>
      </c>
      <c r="B286" s="46" t="s">
        <v>931</v>
      </c>
      <c r="C286" s="47" t="s">
        <v>676</v>
      </c>
      <c r="D286" s="48" t="s">
        <v>673</v>
      </c>
      <c r="E286" s="49">
        <v>843</v>
      </c>
      <c r="F286" s="54"/>
      <c r="G286" s="134">
        <f t="shared" si="43"/>
        <v>0</v>
      </c>
      <c r="H286" s="50"/>
      <c r="M286" s="16"/>
    </row>
    <row r="287" spans="1:14" s="33" customFormat="1" ht="12.75">
      <c r="A287" s="45">
        <f t="shared" si="42"/>
        <v>251</v>
      </c>
      <c r="B287" s="46" t="s">
        <v>932</v>
      </c>
      <c r="C287" s="47" t="s">
        <v>677</v>
      </c>
      <c r="D287" s="48" t="s">
        <v>673</v>
      </c>
      <c r="E287" s="49">
        <v>1150</v>
      </c>
      <c r="F287" s="54"/>
      <c r="G287" s="134">
        <f t="shared" si="43"/>
        <v>0</v>
      </c>
      <c r="H287" s="50"/>
      <c r="M287" s="16"/>
      <c r="N287" s="28"/>
    </row>
    <row r="288" spans="1:14" s="33" customFormat="1" ht="12.75">
      <c r="A288" s="45">
        <f t="shared" si="42"/>
        <v>252</v>
      </c>
      <c r="B288" s="46" t="s">
        <v>933</v>
      </c>
      <c r="C288" s="47" t="s">
        <v>678</v>
      </c>
      <c r="D288" s="48" t="s">
        <v>634</v>
      </c>
      <c r="E288" s="49">
        <v>8</v>
      </c>
      <c r="F288" s="54"/>
      <c r="G288" s="134">
        <f t="shared" si="43"/>
        <v>0</v>
      </c>
      <c r="H288" s="50"/>
      <c r="M288" s="16"/>
      <c r="N288" s="28"/>
    </row>
    <row r="289" spans="1:14" s="33" customFormat="1" ht="12.75">
      <c r="A289" s="45">
        <f t="shared" si="42"/>
        <v>253</v>
      </c>
      <c r="B289" s="46" t="s">
        <v>934</v>
      </c>
      <c r="C289" s="47" t="s">
        <v>679</v>
      </c>
      <c r="D289" s="48" t="s">
        <v>634</v>
      </c>
      <c r="E289" s="49">
        <v>48</v>
      </c>
      <c r="F289" s="54"/>
      <c r="G289" s="134">
        <f t="shared" si="43"/>
        <v>0</v>
      </c>
      <c r="H289" s="50"/>
      <c r="M289" s="16"/>
      <c r="N289" s="51"/>
    </row>
    <row r="290" spans="1:14" s="33" customFormat="1" ht="12.75">
      <c r="A290" s="45">
        <f t="shared" si="42"/>
        <v>254</v>
      </c>
      <c r="B290" s="46" t="s">
        <v>935</v>
      </c>
      <c r="C290" s="47" t="s">
        <v>636</v>
      </c>
      <c r="D290" s="48" t="s">
        <v>634</v>
      </c>
      <c r="E290" s="49">
        <v>16</v>
      </c>
      <c r="F290" s="54"/>
      <c r="G290" s="134">
        <f t="shared" si="43"/>
        <v>0</v>
      </c>
      <c r="H290" s="50"/>
      <c r="I290" s="117"/>
      <c r="J290" s="117"/>
      <c r="K290" s="28"/>
      <c r="L290" s="28"/>
      <c r="M290" s="16"/>
      <c r="N290" s="28"/>
    </row>
    <row r="291" spans="1:14" s="28" customFormat="1" ht="12.75">
      <c r="A291" s="111"/>
      <c r="B291" s="112"/>
      <c r="C291" s="112"/>
      <c r="D291" s="113"/>
      <c r="E291" s="114"/>
      <c r="F291" s="115"/>
      <c r="G291" s="116"/>
      <c r="H291" s="112"/>
      <c r="I291" s="30"/>
      <c r="J291" s="30"/>
      <c r="K291" s="30"/>
      <c r="L291" s="30"/>
      <c r="M291" s="30"/>
      <c r="N291" s="30"/>
    </row>
    <row r="292" spans="1:7" s="28" customFormat="1" ht="21" customHeight="1">
      <c r="A292" s="118"/>
      <c r="B292" s="119"/>
      <c r="C292" s="119" t="s">
        <v>69</v>
      </c>
      <c r="D292" s="120"/>
      <c r="E292" s="118"/>
      <c r="F292" s="118"/>
      <c r="G292" s="121">
        <f>SUBTOTAL(9,G8:G291)</f>
        <v>0</v>
      </c>
    </row>
    <row r="293" spans="1:8" s="51" customFormat="1" ht="12.75">
      <c r="A293" s="52"/>
      <c r="B293" s="53"/>
      <c r="C293" s="52"/>
      <c r="D293" s="52"/>
      <c r="E293" s="52"/>
      <c r="F293" s="52"/>
      <c r="G293" s="52"/>
      <c r="H293" s="52"/>
    </row>
    <row r="294" spans="1:8" s="28" customFormat="1" ht="12.75">
      <c r="A294" s="30"/>
      <c r="B294" s="30"/>
      <c r="C294" s="30"/>
      <c r="D294" s="30"/>
      <c r="E294" s="30"/>
      <c r="F294" s="31"/>
      <c r="G294" s="31"/>
      <c r="H294" s="30"/>
    </row>
    <row r="295" spans="1:8" s="28" customFormat="1" ht="12.75">
      <c r="A295" s="30"/>
      <c r="B295" s="30"/>
      <c r="C295" s="30"/>
      <c r="D295" s="30"/>
      <c r="E295" s="30"/>
      <c r="F295" s="31"/>
      <c r="G295" s="31"/>
      <c r="H295" s="30"/>
    </row>
    <row r="296" spans="1:8" s="16" customFormat="1" ht="21" customHeight="1">
      <c r="A296" s="30"/>
      <c r="B296" s="30"/>
      <c r="C296" s="30"/>
      <c r="D296" s="30"/>
      <c r="E296" s="30"/>
      <c r="F296" s="31"/>
      <c r="G296" s="31"/>
      <c r="H296" s="30"/>
    </row>
    <row r="297" spans="1:8" s="16" customFormat="1" ht="12.75">
      <c r="A297" s="30"/>
      <c r="B297" s="30"/>
      <c r="C297" s="30"/>
      <c r="D297" s="30"/>
      <c r="E297" s="30"/>
      <c r="F297" s="31"/>
      <c r="G297" s="31"/>
      <c r="H297" s="30"/>
    </row>
    <row r="299" ht="117" customHeight="1"/>
  </sheetData>
  <sheetProtection/>
  <conditionalFormatting sqref="G293">
    <cfRule type="cellIs" priority="1" dxfId="7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6" r:id="rId1"/>
  <headerFooter alignWithMargins="0">
    <oddFooter>&amp;LMETROPROJEKT Praha a.s.&amp;C&amp;P/&amp;N&amp;R&amp;A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6.25390625" style="30" customWidth="1"/>
    <col min="2" max="2" width="9.375" style="30" bestFit="1" customWidth="1"/>
    <col min="3" max="3" width="48.25390625" style="30" customWidth="1"/>
    <col min="4" max="4" width="5.25390625" style="30" bestFit="1" customWidth="1"/>
    <col min="5" max="5" width="9.375" style="30" bestFit="1" customWidth="1"/>
    <col min="6" max="6" width="10.625" style="31" customWidth="1"/>
    <col min="7" max="7" width="10.75390625" style="31" customWidth="1"/>
    <col min="8" max="8" width="50.375" style="30" customWidth="1"/>
    <col min="9" max="9" width="9.625" style="30" customWidth="1"/>
    <col min="10" max="16384" width="9.125" style="30" customWidth="1"/>
  </cols>
  <sheetData>
    <row r="1" spans="1:8" s="16" customFormat="1" ht="21" customHeight="1">
      <c r="A1" s="13" t="s">
        <v>1190</v>
      </c>
      <c r="B1" s="14"/>
      <c r="C1" s="14"/>
      <c r="D1" s="15"/>
      <c r="E1" s="14"/>
      <c r="F1" s="14"/>
      <c r="G1" s="14"/>
      <c r="H1" s="27"/>
    </row>
    <row r="2" spans="1:8" s="16" customFormat="1" ht="14.25" customHeight="1">
      <c r="A2" s="17" t="s">
        <v>15</v>
      </c>
      <c r="B2" s="43" t="str">
        <f>Souhrn!C3</f>
        <v>ČRo Římská 15 - rekonstrukce VZT, klimatizace a vytápění</v>
      </c>
      <c r="C2" s="18"/>
      <c r="D2" s="19"/>
      <c r="E2" s="18" t="s">
        <v>4</v>
      </c>
      <c r="F2" s="14"/>
      <c r="G2" s="14"/>
      <c r="H2" s="18"/>
    </row>
    <row r="3" spans="1:8" s="16" customFormat="1" ht="12" customHeight="1">
      <c r="A3" s="17" t="s">
        <v>67</v>
      </c>
      <c r="B3" s="43" t="s">
        <v>1021</v>
      </c>
      <c r="C3" s="18"/>
      <c r="D3" s="19"/>
      <c r="E3" s="18" t="s">
        <v>5</v>
      </c>
      <c r="F3" s="21">
        <v>42747</v>
      </c>
      <c r="G3" s="14"/>
      <c r="H3" s="14"/>
    </row>
    <row r="4" spans="1:8" s="16" customFormat="1" ht="12" customHeight="1">
      <c r="A4" s="44" t="s">
        <v>14</v>
      </c>
      <c r="B4" s="43"/>
      <c r="C4" s="18"/>
      <c r="D4" s="19"/>
      <c r="E4" s="18"/>
      <c r="F4" s="21"/>
      <c r="G4" s="14"/>
      <c r="H4" s="14"/>
    </row>
    <row r="5" spans="1:8" s="16" customFormat="1" ht="7.5" customHeight="1" thickBot="1">
      <c r="A5" s="14"/>
      <c r="B5" s="14"/>
      <c r="C5" s="14"/>
      <c r="D5" s="15"/>
      <c r="E5" s="14"/>
      <c r="F5" s="14"/>
      <c r="G5" s="14"/>
      <c r="H5" s="14"/>
    </row>
    <row r="6" spans="1:8" s="16" customFormat="1" ht="24.75" customHeight="1" thickBot="1">
      <c r="A6" s="42" t="s">
        <v>6</v>
      </c>
      <c r="B6" s="40" t="s">
        <v>13</v>
      </c>
      <c r="C6" s="40" t="s">
        <v>7</v>
      </c>
      <c r="D6" s="40" t="s">
        <v>8</v>
      </c>
      <c r="E6" s="40" t="s">
        <v>9</v>
      </c>
      <c r="F6" s="40" t="s">
        <v>10</v>
      </c>
      <c r="G6" s="41" t="s">
        <v>11</v>
      </c>
      <c r="H6" s="20" t="s">
        <v>1</v>
      </c>
    </row>
    <row r="7" spans="1:8" s="16" customFormat="1" ht="12.75" customHeight="1" thickBot="1">
      <c r="A7" s="39" t="s">
        <v>2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38">
        <v>7</v>
      </c>
      <c r="H7" s="20">
        <v>8</v>
      </c>
    </row>
    <row r="8" spans="1:8" s="16" customFormat="1" ht="6.75" customHeight="1">
      <c r="A8" s="37"/>
      <c r="B8" s="34"/>
      <c r="C8" s="34"/>
      <c r="D8" s="36"/>
      <c r="E8" s="34"/>
      <c r="F8" s="34"/>
      <c r="G8" s="34"/>
      <c r="H8" s="35"/>
    </row>
    <row r="9" spans="1:10" s="33" customFormat="1" ht="21" customHeight="1">
      <c r="A9" s="124"/>
      <c r="B9" s="124" t="s">
        <v>1022</v>
      </c>
      <c r="C9" s="125" t="s">
        <v>1023</v>
      </c>
      <c r="D9" s="125"/>
      <c r="E9" s="126"/>
      <c r="F9" s="127"/>
      <c r="G9" s="109">
        <f>SUBTOTAL(9,G10:G10)</f>
        <v>0</v>
      </c>
      <c r="H9" s="132"/>
      <c r="I9" s="110"/>
      <c r="J9" s="110"/>
    </row>
    <row r="10" spans="1:8" s="33" customFormat="1" ht="101.25">
      <c r="A10" s="45">
        <v>1</v>
      </c>
      <c r="B10" s="99" t="s">
        <v>1024</v>
      </c>
      <c r="C10" s="47" t="s">
        <v>1025</v>
      </c>
      <c r="D10" s="128" t="s">
        <v>58</v>
      </c>
      <c r="E10" s="129">
        <v>2</v>
      </c>
      <c r="F10" s="136"/>
      <c r="G10" s="130">
        <f>ROUND(E10*F10,2)/100</f>
        <v>0</v>
      </c>
      <c r="H10" s="133" t="s">
        <v>1036</v>
      </c>
    </row>
    <row r="11" spans="1:8" s="16" customFormat="1" ht="11.25">
      <c r="A11" s="124"/>
      <c r="B11" s="124" t="s">
        <v>1026</v>
      </c>
      <c r="C11" s="125" t="s">
        <v>1027</v>
      </c>
      <c r="D11" s="125"/>
      <c r="E11" s="131"/>
      <c r="F11" s="127"/>
      <c r="G11" s="109">
        <f>SUBTOTAL(9,G12:G13)</f>
        <v>0</v>
      </c>
      <c r="H11" s="125"/>
    </row>
    <row r="12" spans="1:8" s="33" customFormat="1" ht="33.75">
      <c r="A12" s="45">
        <f>MAX(A10:A11)+1</f>
        <v>2</v>
      </c>
      <c r="B12" s="99" t="s">
        <v>1028</v>
      </c>
      <c r="C12" s="47" t="s">
        <v>1029</v>
      </c>
      <c r="D12" s="48" t="s">
        <v>671</v>
      </c>
      <c r="E12" s="49">
        <v>1</v>
      </c>
      <c r="F12" s="54"/>
      <c r="G12" s="130">
        <f>ROUND(E12*F12,2)</f>
        <v>0</v>
      </c>
      <c r="H12" s="133" t="s">
        <v>1037</v>
      </c>
    </row>
    <row r="13" spans="1:8" s="33" customFormat="1" ht="12.75">
      <c r="A13" s="45">
        <f>MAX(A11:A12)+1</f>
        <v>3</v>
      </c>
      <c r="B13" s="99" t="s">
        <v>1030</v>
      </c>
      <c r="C13" s="47" t="s">
        <v>1031</v>
      </c>
      <c r="D13" s="48" t="s">
        <v>671</v>
      </c>
      <c r="E13" s="49">
        <v>1</v>
      </c>
      <c r="F13" s="54"/>
      <c r="G13" s="134">
        <f>ROUND(E13*F13,2)</f>
        <v>0</v>
      </c>
      <c r="H13" s="133" t="s">
        <v>1038</v>
      </c>
    </row>
    <row r="14" spans="1:8" s="33" customFormat="1" ht="12.75">
      <c r="A14" s="124"/>
      <c r="B14" s="124" t="s">
        <v>1032</v>
      </c>
      <c r="C14" s="125" t="s">
        <v>1033</v>
      </c>
      <c r="D14" s="125"/>
      <c r="E14" s="131"/>
      <c r="F14" s="127"/>
      <c r="G14" s="109">
        <f>SUBTOTAL(9,G15:G15)</f>
        <v>0</v>
      </c>
      <c r="H14" s="125"/>
    </row>
    <row r="15" spans="1:8" s="33" customFormat="1" ht="12.75">
      <c r="A15" s="45">
        <f>MAX(A11:A14)+1</f>
        <v>4</v>
      </c>
      <c r="B15" s="99" t="s">
        <v>1034</v>
      </c>
      <c r="C15" s="47" t="s">
        <v>1035</v>
      </c>
      <c r="D15" s="48" t="s">
        <v>671</v>
      </c>
      <c r="E15" s="49">
        <v>1</v>
      </c>
      <c r="F15" s="54"/>
      <c r="G15" s="130">
        <f>ROUND(E15*F15,2)</f>
        <v>0</v>
      </c>
      <c r="H15" s="135"/>
    </row>
    <row r="16" spans="1:10" s="28" customFormat="1" ht="11.25">
      <c r="A16" s="111"/>
      <c r="B16" s="112"/>
      <c r="C16" s="112"/>
      <c r="D16" s="113"/>
      <c r="E16" s="114"/>
      <c r="F16" s="115"/>
      <c r="G16" s="116"/>
      <c r="H16" s="112"/>
      <c r="I16" s="117"/>
      <c r="J16" s="117"/>
    </row>
    <row r="17" spans="1:12" s="28" customFormat="1" ht="21" customHeight="1">
      <c r="A17" s="118"/>
      <c r="B17" s="119"/>
      <c r="C17" s="119" t="s">
        <v>69</v>
      </c>
      <c r="D17" s="120"/>
      <c r="E17" s="118"/>
      <c r="F17" s="118"/>
      <c r="G17" s="121">
        <f>SUBTOTAL(9,G8:G16)</f>
        <v>0</v>
      </c>
      <c r="I17" s="122"/>
      <c r="J17" s="122"/>
      <c r="L17" s="121"/>
    </row>
    <row r="18" spans="1:8" s="51" customFormat="1" ht="12.75">
      <c r="A18" s="52"/>
      <c r="B18" s="53"/>
      <c r="C18" s="52"/>
      <c r="D18" s="52"/>
      <c r="E18" s="52"/>
      <c r="F18" s="52"/>
      <c r="G18" s="52"/>
      <c r="H18" s="52"/>
    </row>
    <row r="19" spans="1:8" s="28" customFormat="1" ht="12.75">
      <c r="A19" s="30"/>
      <c r="B19" s="30"/>
      <c r="C19" s="30"/>
      <c r="D19" s="30"/>
      <c r="E19" s="30"/>
      <c r="F19" s="31"/>
      <c r="G19" s="31"/>
      <c r="H19" s="30"/>
    </row>
    <row r="20" spans="1:8" s="28" customFormat="1" ht="12.75">
      <c r="A20" s="30"/>
      <c r="B20" s="30"/>
      <c r="C20" s="30"/>
      <c r="D20" s="30"/>
      <c r="E20" s="30"/>
      <c r="F20" s="31"/>
      <c r="G20" s="31"/>
      <c r="H20" s="30"/>
    </row>
    <row r="21" spans="1:10" s="16" customFormat="1" ht="21" customHeight="1">
      <c r="A21" s="30"/>
      <c r="B21" s="30"/>
      <c r="C21" s="30"/>
      <c r="D21" s="30"/>
      <c r="E21" s="30"/>
      <c r="F21" s="31"/>
      <c r="G21" s="31"/>
      <c r="H21" s="30"/>
      <c r="J21" s="32"/>
    </row>
    <row r="22" spans="1:8" s="16" customFormat="1" ht="12.75">
      <c r="A22" s="30"/>
      <c r="B22" s="30"/>
      <c r="C22" s="30"/>
      <c r="D22" s="30"/>
      <c r="E22" s="30"/>
      <c r="F22" s="31"/>
      <c r="G22" s="31"/>
      <c r="H22" s="30"/>
    </row>
    <row r="24" ht="117" customHeight="1"/>
  </sheetData>
  <sheetProtection/>
  <conditionalFormatting sqref="G18">
    <cfRule type="cellIs" priority="1" dxfId="7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6" r:id="rId1"/>
  <headerFooter alignWithMargins="0">
    <oddFooter>&amp;LMETROPROJEKT Praha a.s.&amp;C&amp;P/&amp;N&amp;R&amp;A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METROPROJEKT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Metroprojekt</dc:creator>
  <cp:keywords/>
  <dc:description/>
  <cp:lastModifiedBy>Kubíček Martin</cp:lastModifiedBy>
  <cp:lastPrinted>2017-01-12T12:57:00Z</cp:lastPrinted>
  <dcterms:created xsi:type="dcterms:W3CDTF">1998-06-22T05:26:20Z</dcterms:created>
  <dcterms:modified xsi:type="dcterms:W3CDTF">2017-02-20T11:16:09Z</dcterms:modified>
  <cp:category/>
  <cp:version/>
  <cp:contentType/>
  <cp:contentStatus/>
</cp:coreProperties>
</file>